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1"/>
  </bookViews>
  <sheets>
    <sheet name="Budget" sheetId="1" r:id="rId1"/>
    <sheet name="Personnel Plan" sheetId="2" r:id="rId2"/>
  </sheets>
  <definedNames/>
  <calcPr fullCalcOnLoad="1"/>
</workbook>
</file>

<file path=xl/sharedStrings.xml><?xml version="1.0" encoding="utf-8"?>
<sst xmlns="http://schemas.openxmlformats.org/spreadsheetml/2006/main" count="148" uniqueCount="77">
  <si>
    <t>Project title:</t>
  </si>
  <si>
    <t>Date:</t>
  </si>
  <si>
    <t>GRAND TOTAL</t>
  </si>
  <si>
    <t>Unit</t>
  </si>
  <si>
    <t>Unit Costs in SYP</t>
  </si>
  <si>
    <t>Contribution UNHCR</t>
  </si>
  <si>
    <t>Annex B - Budget Submission</t>
  </si>
  <si>
    <t>Month</t>
  </si>
  <si>
    <t>Contribution by Partner</t>
  </si>
  <si>
    <t>Total Costs in SYP</t>
  </si>
  <si>
    <t>Unit Cost in SYP</t>
  </si>
  <si>
    <t>Project Implementation Period:</t>
  </si>
  <si>
    <t>Partner Personnel</t>
  </si>
  <si>
    <t>Admin cost</t>
  </si>
  <si>
    <t>Location</t>
  </si>
  <si>
    <t>Direct Project Cost</t>
  </si>
  <si>
    <t xml:space="preserve">Date: </t>
  </si>
  <si>
    <t>#</t>
  </si>
  <si>
    <t>Position title</t>
  </si>
  <si>
    <t>M/F</t>
  </si>
  <si>
    <t>Full/part time (%)</t>
  </si>
  <si>
    <t>Employment period:</t>
  </si>
  <si>
    <t>Costs*</t>
  </si>
  <si>
    <t>Total Costs</t>
  </si>
  <si>
    <t>Partner (%)</t>
  </si>
  <si>
    <t xml:space="preserve">Contribution UNHCR </t>
  </si>
  <si>
    <t>UNHCR (%)</t>
  </si>
  <si>
    <t>[From] - [To]</t>
  </si>
  <si>
    <t>(in SYP)</t>
  </si>
  <si>
    <t>PHC Administrator</t>
  </si>
  <si>
    <t>M</t>
  </si>
  <si>
    <t>Doctor - Ophthalmologist</t>
  </si>
  <si>
    <t>F</t>
  </si>
  <si>
    <t>Nurse</t>
  </si>
  <si>
    <t>X-Ray Technician</t>
  </si>
  <si>
    <t>Health Coordinator</t>
  </si>
  <si>
    <t>Finance Manager</t>
  </si>
  <si>
    <t>Reporting Officer</t>
  </si>
  <si>
    <t xml:space="preserve">Grand Total: </t>
  </si>
  <si>
    <t>I</t>
  </si>
  <si>
    <t>Subtotal</t>
  </si>
  <si>
    <t>II</t>
  </si>
  <si>
    <t>III</t>
  </si>
  <si>
    <t>IV</t>
  </si>
  <si>
    <t>All Subtotals</t>
  </si>
  <si>
    <t xml:space="preserve">Costs = Partner personnel costs per month: salary/remuneration incl. social security contribution and taxes. </t>
  </si>
  <si>
    <t>M/F = Indicate gender of staff.</t>
  </si>
  <si>
    <t>01-01-2020 to 31-12-2020</t>
  </si>
  <si>
    <t>Category</t>
  </si>
  <si>
    <t>Direct Project Costs</t>
  </si>
  <si>
    <t>Description of Activities</t>
  </si>
  <si>
    <t>Guidance on Bugdeting:</t>
  </si>
  <si>
    <t>Please add additional lines as required</t>
  </si>
  <si>
    <r>
      <t xml:space="preserve">For achieving the targets under the objective. </t>
    </r>
    <r>
      <rPr>
        <b/>
        <sz val="11"/>
        <rFont val="Calibri"/>
        <family val="2"/>
      </rPr>
      <t>Examples:</t>
    </r>
    <r>
      <rPr>
        <sz val="11"/>
        <rFont val="Calibri"/>
        <family val="2"/>
      </rPr>
      <t xml:space="preserve"> costs for health referrals, note books for school children, rehabilitation of shelter, water supply pipe networks, rental of vehicles for conducting project site visits, computer equipment for staff, fuel for generator of community center, communication costs, stationery and office supplies, etc.</t>
    </r>
  </si>
  <si>
    <r>
      <t xml:space="preserve">Include main office cost to support project activities. </t>
    </r>
    <r>
      <rPr>
        <b/>
        <sz val="11"/>
        <rFont val="Calibri"/>
        <family val="2"/>
      </rPr>
      <t>Examples:</t>
    </r>
    <r>
      <rPr>
        <sz val="11"/>
        <rFont val="Calibri"/>
        <family val="2"/>
      </rPr>
      <t xml:space="preserve"> main office rent, stationery and office supplies, utilities, country director, finance  officer, country HR officer, reporing officer, </t>
    </r>
  </si>
  <si>
    <r>
      <t xml:space="preserve">Direct project staff for achieving the above objective. </t>
    </r>
    <r>
      <rPr>
        <b/>
        <sz val="11"/>
        <rFont val="Calibri"/>
        <family val="2"/>
      </rPr>
      <t>Examples:</t>
    </r>
    <r>
      <rPr>
        <sz val="11"/>
        <rFont val="Calibri"/>
        <family val="2"/>
      </rPr>
      <t xml:space="preserve"> outreach volunteers, case managers, nurses, doctors, school teachers, engineers, etc.</t>
    </r>
  </si>
  <si>
    <t>Population Groups:</t>
  </si>
  <si>
    <t>Personnel Plan</t>
  </si>
  <si>
    <t>Admin Support Staff</t>
  </si>
  <si>
    <t>Project Personnel</t>
  </si>
  <si>
    <t>Status</t>
  </si>
  <si>
    <t>Existing</t>
  </si>
  <si>
    <t>To be recruited</t>
  </si>
  <si>
    <t>Country Director</t>
  </si>
  <si>
    <t>HR Officer</t>
  </si>
  <si>
    <t>Janitor</t>
  </si>
  <si>
    <t>Total Health:</t>
  </si>
  <si>
    <t>Total Admin staff:</t>
  </si>
  <si>
    <t>Subtotal Health:</t>
  </si>
  <si>
    <t>Subtotal Admin:</t>
  </si>
  <si>
    <t xml:space="preserve">As per Personnal Plan (put lumpsum while providing details in Personnel Plan) </t>
  </si>
  <si>
    <t xml:space="preserve"> </t>
  </si>
  <si>
    <t>IDPs, Returnees and host communities (please select one or all)</t>
  </si>
  <si>
    <r>
      <t xml:space="preserve">OBJECTIVE: Health status of the population improved </t>
    </r>
    <r>
      <rPr>
        <b/>
        <sz val="11"/>
        <color indexed="30"/>
        <rFont val="Calibri"/>
        <family val="2"/>
      </rPr>
      <t>(taken from the CEOI document)</t>
    </r>
  </si>
  <si>
    <r>
      <t xml:space="preserve">OUTPUT:  </t>
    </r>
    <r>
      <rPr>
        <b/>
        <sz val="11"/>
        <color indexed="30"/>
        <rFont val="Calibri"/>
        <family val="2"/>
      </rPr>
      <t>( to be taken from the CEOI document)</t>
    </r>
  </si>
  <si>
    <t xml:space="preserve">Total for Output - </t>
  </si>
  <si>
    <t>OUTPUT: ( to be taken from the CEOI document)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</si>
</sst>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dd/mm/yy;@"/>
  </numFmts>
  <fonts count="47">
    <font>
      <sz val="11"/>
      <color theme="1"/>
      <name val="Calibri"/>
      <family val="2"/>
    </font>
    <font>
      <sz val="11"/>
      <color indexed="8"/>
      <name val="Calibri"/>
      <family val="2"/>
    </font>
    <font>
      <sz val="11"/>
      <name val="Calibri"/>
      <family val="2"/>
    </font>
    <font>
      <b/>
      <sz val="11"/>
      <name val="Calibri"/>
      <family val="2"/>
    </font>
    <font>
      <sz val="10"/>
      <name val="Arial"/>
      <family val="2"/>
    </font>
    <font>
      <i/>
      <sz val="11"/>
      <color indexed="8"/>
      <name val="Calibri"/>
      <family val="2"/>
    </font>
    <font>
      <b/>
      <sz val="11"/>
      <color indexed="9"/>
      <name val="Calibri"/>
      <family val="2"/>
    </font>
    <font>
      <b/>
      <sz val="11"/>
      <color indexed="8"/>
      <name val="Calibri"/>
      <family val="2"/>
    </font>
    <font>
      <b/>
      <i/>
      <sz val="11"/>
      <name val="Calibri"/>
      <family val="2"/>
    </font>
    <font>
      <b/>
      <sz val="11"/>
      <color indexed="30"/>
      <name val="Calibri"/>
      <family val="2"/>
    </font>
    <font>
      <i/>
      <sz val="11"/>
      <name val="Calibri"/>
      <family val="2"/>
    </font>
    <font>
      <sz val="11"/>
      <color indexed="10"/>
      <name val="Calibri"/>
      <family val="2"/>
    </font>
    <font>
      <b/>
      <i/>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sz val="11"/>
      <color rgb="FF000000"/>
      <name val="Calibri"/>
      <family val="2"/>
    </font>
    <font>
      <b/>
      <sz val="11"/>
      <color rgb="FF000000"/>
      <name val="Calibri"/>
      <family val="2"/>
    </font>
    <font>
      <b/>
      <i/>
      <sz val="11"/>
      <color theme="1"/>
      <name val="Calibri"/>
      <family val="2"/>
    </font>
    <font>
      <b/>
      <i/>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border>
    <border>
      <left style="thin"/>
      <right style="thin"/>
      <top style="double"/>
      <bottom/>
    </border>
    <border>
      <left style="thin"/>
      <right style="medium"/>
      <top style="double"/>
      <bottom/>
    </border>
    <border>
      <left/>
      <right style="medium"/>
      <top style="thin"/>
      <bottom/>
    </border>
    <border>
      <left style="thin"/>
      <right style="thin"/>
      <top style="medium"/>
      <bottom style="medium"/>
    </border>
    <border>
      <left style="thin"/>
      <right style="medium"/>
      <top style="medium"/>
      <bottom style="thin"/>
    </border>
    <border>
      <left style="thin"/>
      <right style="medium"/>
      <top style="thin"/>
      <bottom style="medium"/>
    </border>
    <border>
      <left style="medium"/>
      <right style="medium"/>
      <top style="medium"/>
      <bottom style="medium"/>
    </border>
    <border>
      <left/>
      <right/>
      <top style="medium"/>
      <bottom style="thin"/>
    </border>
    <border>
      <left/>
      <right style="thin"/>
      <top style="medium"/>
      <bottom style="thin"/>
    </border>
    <border>
      <left style="thin"/>
      <right/>
      <top style="medium"/>
      <bottom style="thin"/>
    </border>
    <border>
      <left style="thin"/>
      <right style="thin"/>
      <top style="medium"/>
      <bottom style="thin"/>
    </border>
    <border>
      <left style="medium"/>
      <right style="thin"/>
      <top/>
      <bottom style="thin"/>
    </border>
    <border>
      <left style="thin"/>
      <right style="medium"/>
      <top/>
      <bottom style="thin"/>
    </border>
    <border>
      <left/>
      <right/>
      <top/>
      <bottom style="thin"/>
    </border>
    <border>
      <left/>
      <right style="thin"/>
      <top/>
      <bottom style="thin"/>
    </border>
    <border>
      <left style="thin"/>
      <right/>
      <top/>
      <bottom style="thin"/>
    </border>
    <border>
      <left style="thin"/>
      <right style="thin"/>
      <top/>
      <bottom style="thin"/>
    </border>
    <border>
      <left style="medium"/>
      <right style="thin"/>
      <top style="thin"/>
      <bottom/>
    </border>
    <border>
      <left style="thin"/>
      <right style="medium"/>
      <top style="thin"/>
      <bottom/>
    </border>
    <border>
      <left/>
      <right/>
      <top style="thin"/>
      <bottom/>
    </border>
    <border>
      <left/>
      <right/>
      <top style="double"/>
      <bottom/>
    </border>
    <border>
      <left style="medium"/>
      <right style="thin"/>
      <top style="medium"/>
      <bottom style="medium"/>
    </border>
    <border>
      <left/>
      <right/>
      <top style="medium"/>
      <bottom style="medium"/>
    </border>
    <border>
      <left/>
      <right style="thin"/>
      <top style="thin"/>
      <bottom style="thin"/>
    </border>
    <border>
      <left style="thin"/>
      <right/>
      <top style="thin"/>
      <bottom style="thin"/>
    </border>
    <border>
      <left/>
      <right style="thin"/>
      <top style="thin"/>
      <bottom/>
    </border>
    <border>
      <left style="thin"/>
      <right/>
      <top style="thin"/>
      <bottom/>
    </border>
    <border>
      <left/>
      <right style="thin"/>
      <top style="double"/>
      <bottom/>
    </border>
    <border>
      <left style="thin"/>
      <right/>
      <top style="double"/>
      <bottom/>
    </border>
    <border>
      <left/>
      <right style="thin"/>
      <top style="medium"/>
      <bottom style="medium"/>
    </border>
    <border>
      <left style="thin"/>
      <right/>
      <top style="medium"/>
      <bottom style="medium"/>
    </border>
    <border>
      <left style="thin"/>
      <right style="thin"/>
      <top style="medium"/>
      <bottom/>
    </border>
    <border>
      <left style="thin"/>
      <right style="thin"/>
      <top/>
      <bottom/>
    </border>
    <border>
      <left/>
      <right/>
      <top style="thin"/>
      <bottom style="thin"/>
    </border>
    <border>
      <left style="thin"/>
      <right style="thin"/>
      <top style="double"/>
      <bottom style="thin"/>
    </border>
    <border>
      <left/>
      <right style="thin"/>
      <top style="double"/>
      <bottom style="thin"/>
    </border>
    <border>
      <left style="thin"/>
      <right/>
      <top/>
      <bottom/>
    </border>
    <border>
      <left style="medium"/>
      <right style="thin"/>
      <top/>
      <bottom/>
    </border>
    <border>
      <left style="medium"/>
      <right style="medium"/>
      <top style="medium"/>
      <bottom/>
    </border>
    <border>
      <left style="medium"/>
      <right style="medium"/>
      <top/>
      <bottom style="medium"/>
    </border>
    <border>
      <left style="medium"/>
      <right/>
      <top style="double"/>
      <bottom style="medium"/>
    </border>
    <border>
      <left/>
      <right style="medium"/>
      <top style="double"/>
      <bottom style="medium"/>
    </border>
    <border>
      <left style="medium"/>
      <right/>
      <top style="thin"/>
      <bottom style="medium"/>
    </border>
    <border>
      <left/>
      <right style="thin"/>
      <top style="thin"/>
      <bottom style="medium"/>
    </border>
    <border>
      <left style="medium"/>
      <right/>
      <top style="medium"/>
      <bottom style="thin"/>
    </border>
    <border>
      <left style="medium"/>
      <right/>
      <top style="thin"/>
      <bottom style="thin"/>
    </border>
    <border>
      <left/>
      <right style="medium"/>
      <top style="medium"/>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45">
    <xf numFmtId="0" fontId="0" fillId="0" borderId="0" xfId="0" applyFont="1" applyAlignment="1">
      <alignment/>
    </xf>
    <xf numFmtId="0" fontId="2" fillId="0" borderId="0" xfId="0" applyFont="1" applyBorder="1" applyAlignment="1">
      <alignment horizontal="left" vertical="top"/>
    </xf>
    <xf numFmtId="0" fontId="0" fillId="0" borderId="0" xfId="0" applyFont="1" applyAlignment="1">
      <alignment vertical="top"/>
    </xf>
    <xf numFmtId="0" fontId="40" fillId="27" borderId="10" xfId="0" applyFont="1" applyFill="1" applyBorder="1" applyAlignment="1">
      <alignment horizontal="left" vertical="top" wrapText="1"/>
    </xf>
    <xf numFmtId="3" fontId="29" fillId="33" borderId="0" xfId="0" applyNumberFormat="1" applyFont="1" applyFill="1" applyAlignment="1">
      <alignment horizontal="left" vertical="top"/>
    </xf>
    <xf numFmtId="0" fontId="40" fillId="27" borderId="11" xfId="0" applyFont="1" applyFill="1" applyBorder="1" applyAlignment="1">
      <alignment horizontal="left" vertical="top" wrapText="1"/>
    </xf>
    <xf numFmtId="0" fontId="40" fillId="27" borderId="12" xfId="0" applyFont="1" applyFill="1" applyBorder="1" applyAlignment="1">
      <alignment horizontal="left" vertical="top" wrapText="1"/>
    </xf>
    <xf numFmtId="164" fontId="2" fillId="0" borderId="13" xfId="42" applyFont="1" applyFill="1" applyBorder="1" applyAlignment="1">
      <alignment horizontal="right" vertical="top"/>
    </xf>
    <xf numFmtId="164" fontId="2" fillId="0" borderId="14" xfId="42" applyFont="1" applyFill="1" applyBorder="1" applyAlignment="1">
      <alignment horizontal="right" vertical="top"/>
    </xf>
    <xf numFmtId="0" fontId="2" fillId="0" borderId="14" xfId="55" applyFont="1" applyFill="1" applyBorder="1" applyAlignment="1" applyProtection="1">
      <alignment horizontal="left" vertical="top" wrapText="1"/>
      <protection locked="0"/>
    </xf>
    <xf numFmtId="3" fontId="2" fillId="0" borderId="15" xfId="42" applyNumberFormat="1" applyFont="1" applyFill="1" applyBorder="1" applyAlignment="1">
      <alignment horizontal="right" vertical="top"/>
    </xf>
    <xf numFmtId="164" fontId="2" fillId="0" borderId="15" xfId="42" applyFont="1" applyFill="1" applyBorder="1" applyAlignment="1">
      <alignment horizontal="right" vertical="top"/>
    </xf>
    <xf numFmtId="3" fontId="3" fillId="19" borderId="16" xfId="42" applyNumberFormat="1" applyFont="1" applyFill="1" applyBorder="1" applyAlignment="1">
      <alignment horizontal="right" vertical="top"/>
    </xf>
    <xf numFmtId="3" fontId="3" fillId="19" borderId="17" xfId="42" applyNumberFormat="1" applyFont="1" applyFill="1" applyBorder="1" applyAlignment="1">
      <alignment horizontal="right" vertical="top"/>
    </xf>
    <xf numFmtId="0" fontId="40" fillId="0" borderId="0" xfId="0" applyFont="1" applyAlignment="1">
      <alignment vertical="top"/>
    </xf>
    <xf numFmtId="3" fontId="2" fillId="34" borderId="13" xfId="42" applyNumberFormat="1" applyFont="1" applyFill="1" applyBorder="1" applyAlignment="1">
      <alignment horizontal="right" vertical="top"/>
    </xf>
    <xf numFmtId="3" fontId="2" fillId="34" borderId="18" xfId="42" applyNumberFormat="1" applyFont="1" applyFill="1" applyBorder="1" applyAlignment="1">
      <alignment horizontal="right" vertical="top"/>
    </xf>
    <xf numFmtId="3" fontId="3" fillId="0" borderId="19" xfId="0" applyNumberFormat="1" applyFont="1" applyFill="1" applyBorder="1" applyAlignment="1">
      <alignment horizontal="right" vertical="top"/>
    </xf>
    <xf numFmtId="0" fontId="0" fillId="0" borderId="0" xfId="0" applyFont="1" applyAlignment="1">
      <alignment horizontal="center" vertical="top"/>
    </xf>
    <xf numFmtId="0" fontId="2" fillId="0" borderId="0" xfId="0" applyFont="1" applyAlignment="1">
      <alignment horizontal="left" vertical="top"/>
    </xf>
    <xf numFmtId="3" fontId="2" fillId="0" borderId="0" xfId="0" applyNumberFormat="1" applyFont="1" applyAlignment="1">
      <alignment horizontal="left" vertical="top"/>
    </xf>
    <xf numFmtId="0" fontId="0" fillId="0" borderId="0" xfId="0" applyFont="1" applyAlignment="1">
      <alignment horizontal="left" vertical="top"/>
    </xf>
    <xf numFmtId="0" fontId="42" fillId="0" borderId="20" xfId="0" applyFont="1" applyBorder="1" applyAlignment="1">
      <alignment horizontal="left" vertical="top" wrapText="1"/>
    </xf>
    <xf numFmtId="0" fontId="42" fillId="0" borderId="0" xfId="0" applyFont="1" applyBorder="1" applyAlignment="1">
      <alignment horizontal="left" vertical="top" wrapText="1"/>
    </xf>
    <xf numFmtId="0" fontId="29" fillId="33" borderId="0" xfId="0" applyFont="1" applyFill="1" applyAlignment="1">
      <alignment horizontal="left" vertical="top"/>
    </xf>
    <xf numFmtId="0" fontId="42" fillId="0" borderId="21" xfId="0" applyFont="1" applyBorder="1" applyAlignment="1">
      <alignment horizontal="left" vertical="top" wrapText="1"/>
    </xf>
    <xf numFmtId="0" fontId="2" fillId="0" borderId="0" xfId="0" applyNumberFormat="1" applyFont="1" applyFill="1" applyBorder="1" applyAlignment="1" applyProtection="1">
      <alignment horizontal="left" vertical="top"/>
      <protection/>
    </xf>
    <xf numFmtId="0" fontId="3" fillId="35" borderId="0" xfId="0" applyFont="1" applyFill="1" applyBorder="1" applyAlignment="1">
      <alignment horizontal="left" vertical="top" wrapText="1"/>
    </xf>
    <xf numFmtId="0" fontId="2" fillId="35" borderId="0" xfId="0" applyFont="1" applyFill="1" applyBorder="1" applyAlignment="1">
      <alignment horizontal="left" vertical="top" wrapText="1"/>
    </xf>
    <xf numFmtId="0" fontId="2" fillId="34" borderId="22" xfId="0" applyFont="1" applyFill="1" applyBorder="1" applyAlignment="1">
      <alignment horizontal="left" vertical="top" wrapText="1"/>
    </xf>
    <xf numFmtId="0" fontId="2" fillId="34" borderId="22" xfId="0" applyFont="1" applyFill="1" applyBorder="1" applyAlignment="1">
      <alignment horizontal="left" vertical="top"/>
    </xf>
    <xf numFmtId="3" fontId="2" fillId="34" borderId="22" xfId="0" applyNumberFormat="1" applyFont="1" applyFill="1" applyBorder="1" applyAlignment="1">
      <alignment horizontal="left" vertical="top"/>
    </xf>
    <xf numFmtId="0" fontId="3" fillId="6" borderId="10" xfId="0" applyFont="1" applyFill="1" applyBorder="1" applyAlignment="1">
      <alignment horizontal="left" vertical="top"/>
    </xf>
    <xf numFmtId="165" fontId="10" fillId="6" borderId="20" xfId="0" applyNumberFormat="1" applyFont="1" applyFill="1" applyBorder="1" applyAlignment="1">
      <alignment horizontal="left" vertical="top"/>
    </xf>
    <xf numFmtId="165" fontId="10" fillId="6" borderId="23" xfId="0" applyNumberFormat="1" applyFont="1" applyFill="1" applyBorder="1" applyAlignment="1">
      <alignment horizontal="left" vertical="top"/>
    </xf>
    <xf numFmtId="3" fontId="10" fillId="6" borderId="24" xfId="42" applyNumberFormat="1" applyFont="1" applyFill="1" applyBorder="1" applyAlignment="1">
      <alignment horizontal="left" vertical="top"/>
    </xf>
    <xf numFmtId="3" fontId="10" fillId="6" borderId="25" xfId="42" applyNumberFormat="1" applyFont="1" applyFill="1" applyBorder="1" applyAlignment="1">
      <alignment horizontal="left" vertical="top"/>
    </xf>
    <xf numFmtId="3" fontId="10" fillId="6" borderId="26" xfId="42" applyNumberFormat="1" applyFont="1" applyFill="1" applyBorder="1" applyAlignment="1">
      <alignment horizontal="left" vertical="top"/>
    </xf>
    <xf numFmtId="3" fontId="10" fillId="6" borderId="20" xfId="42" applyNumberFormat="1" applyFont="1" applyFill="1" applyBorder="1" applyAlignment="1">
      <alignment horizontal="left" vertical="top"/>
    </xf>
    <xf numFmtId="0" fontId="3" fillId="6" borderId="27" xfId="0" applyFont="1" applyFill="1" applyBorder="1" applyAlignment="1">
      <alignment horizontal="left" vertical="top"/>
    </xf>
    <xf numFmtId="165" fontId="10" fillId="6" borderId="28" xfId="0" applyNumberFormat="1" applyFont="1" applyFill="1" applyBorder="1" applyAlignment="1">
      <alignment horizontal="left" vertical="top"/>
    </xf>
    <xf numFmtId="165" fontId="10" fillId="6" borderId="29" xfId="0" applyNumberFormat="1" applyFont="1" applyFill="1" applyBorder="1" applyAlignment="1">
      <alignment horizontal="left" vertical="top"/>
    </xf>
    <xf numFmtId="3" fontId="10" fillId="6" borderId="30" xfId="42" applyNumberFormat="1" applyFont="1" applyFill="1" applyBorder="1" applyAlignment="1">
      <alignment horizontal="left" vertical="top"/>
    </xf>
    <xf numFmtId="3" fontId="10" fillId="6" borderId="31" xfId="42" applyNumberFormat="1" applyFont="1" applyFill="1" applyBorder="1" applyAlignment="1">
      <alignment horizontal="left" vertical="top"/>
    </xf>
    <xf numFmtId="3" fontId="10" fillId="6" borderId="32" xfId="42" applyNumberFormat="1" applyFont="1" applyFill="1" applyBorder="1" applyAlignment="1">
      <alignment horizontal="left" vertical="top"/>
    </xf>
    <xf numFmtId="3" fontId="10" fillId="6" borderId="28" xfId="42" applyNumberFormat="1" applyFont="1" applyFill="1" applyBorder="1" applyAlignment="1">
      <alignment horizontal="left" vertical="top"/>
    </xf>
    <xf numFmtId="164" fontId="2" fillId="0" borderId="11" xfId="42" applyFont="1" applyFill="1" applyBorder="1" applyAlignment="1">
      <alignment horizontal="left" vertical="top"/>
    </xf>
    <xf numFmtId="9" fontId="0" fillId="0" borderId="0" xfId="58" applyFont="1" applyAlignment="1">
      <alignment horizontal="left" vertical="top"/>
    </xf>
    <xf numFmtId="165" fontId="2" fillId="0" borderId="14" xfId="0" applyNumberFormat="1" applyFont="1" applyFill="1" applyBorder="1" applyAlignment="1">
      <alignment horizontal="left" vertical="top"/>
    </xf>
    <xf numFmtId="165" fontId="41" fillId="0" borderId="14" xfId="0" applyNumberFormat="1" applyFont="1" applyFill="1" applyBorder="1" applyAlignment="1">
      <alignment horizontal="left" vertical="top" wrapText="1"/>
    </xf>
    <xf numFmtId="0" fontId="2" fillId="0" borderId="33" xfId="0" applyFont="1" applyFill="1" applyBorder="1" applyAlignment="1">
      <alignment horizontal="left" vertical="top"/>
    </xf>
    <xf numFmtId="165" fontId="2" fillId="0" borderId="34" xfId="0" applyNumberFormat="1" applyFont="1" applyFill="1" applyBorder="1" applyAlignment="1">
      <alignment horizontal="left" vertical="top"/>
    </xf>
    <xf numFmtId="165" fontId="2" fillId="0" borderId="35" xfId="0" applyNumberFormat="1" applyFont="1" applyFill="1" applyBorder="1" applyAlignment="1">
      <alignment horizontal="left" vertical="top"/>
    </xf>
    <xf numFmtId="0" fontId="3" fillId="19" borderId="36" xfId="0" applyFont="1" applyFill="1" applyBorder="1" applyAlignment="1">
      <alignment horizontal="left" vertical="top"/>
    </xf>
    <xf numFmtId="0" fontId="40" fillId="0" borderId="0" xfId="0" applyFont="1" applyAlignment="1">
      <alignment horizontal="left" vertical="top"/>
    </xf>
    <xf numFmtId="0" fontId="2" fillId="34" borderId="11" xfId="0" applyFont="1" applyFill="1" applyBorder="1" applyAlignment="1">
      <alignment horizontal="left" vertical="top"/>
    </xf>
    <xf numFmtId="0" fontId="2" fillId="34" borderId="34" xfId="0" applyFont="1" applyFill="1" applyBorder="1" applyAlignment="1">
      <alignment horizontal="left" vertical="top"/>
    </xf>
    <xf numFmtId="0" fontId="2" fillId="34" borderId="35" xfId="0" applyFont="1" applyFill="1" applyBorder="1" applyAlignment="1">
      <alignment horizontal="left" vertical="top"/>
    </xf>
    <xf numFmtId="0" fontId="3" fillId="0" borderId="37" xfId="0" applyFont="1" applyBorder="1" applyAlignment="1">
      <alignment horizontal="left" vertical="top"/>
    </xf>
    <xf numFmtId="165" fontId="3" fillId="0" borderId="22" xfId="0" applyNumberFormat="1" applyFont="1" applyFill="1" applyBorder="1" applyAlignment="1">
      <alignment horizontal="left" vertical="top"/>
    </xf>
    <xf numFmtId="165" fontId="3" fillId="0" borderId="38" xfId="0" applyNumberFormat="1" applyFont="1" applyFill="1" applyBorder="1" applyAlignment="1">
      <alignment horizontal="left" vertical="top"/>
    </xf>
    <xf numFmtId="3" fontId="2" fillId="0" borderId="0" xfId="0" applyNumberFormat="1" applyFont="1" applyBorder="1" applyAlignment="1">
      <alignment horizontal="left" vertical="top"/>
    </xf>
    <xf numFmtId="0" fontId="41" fillId="0" borderId="0" xfId="0" applyFont="1" applyBorder="1" applyAlignment="1">
      <alignment horizontal="left" vertical="top"/>
    </xf>
    <xf numFmtId="3" fontId="2" fillId="0" borderId="39" xfId="42" applyNumberFormat="1" applyFont="1" applyFill="1" applyBorder="1" applyAlignment="1">
      <alignment horizontal="right" vertical="top"/>
    </xf>
    <xf numFmtId="164" fontId="2" fillId="0" borderId="40" xfId="42" applyFont="1" applyFill="1" applyBorder="1" applyAlignment="1">
      <alignment horizontal="right" vertical="top"/>
    </xf>
    <xf numFmtId="3" fontId="2" fillId="0" borderId="40" xfId="42" applyNumberFormat="1" applyFont="1" applyFill="1" applyBorder="1" applyAlignment="1">
      <alignment horizontal="right" vertical="top"/>
    </xf>
    <xf numFmtId="3" fontId="2" fillId="0" borderId="41" xfId="42" applyNumberFormat="1" applyFont="1" applyFill="1" applyBorder="1" applyAlignment="1">
      <alignment horizontal="right" vertical="top"/>
    </xf>
    <xf numFmtId="164" fontId="2" fillId="0" borderId="42" xfId="42" applyFont="1" applyFill="1" applyBorder="1" applyAlignment="1">
      <alignment horizontal="right" vertical="top"/>
    </xf>
    <xf numFmtId="3" fontId="2" fillId="0" borderId="42" xfId="42" applyNumberFormat="1" applyFont="1" applyFill="1" applyBorder="1" applyAlignment="1">
      <alignment horizontal="right" vertical="top"/>
    </xf>
    <xf numFmtId="3" fontId="3" fillId="19" borderId="43" xfId="42" applyNumberFormat="1" applyFont="1" applyFill="1" applyBorder="1" applyAlignment="1">
      <alignment horizontal="right" vertical="top"/>
    </xf>
    <xf numFmtId="3" fontId="3" fillId="19" borderId="44" xfId="42" applyNumberFormat="1" applyFont="1" applyFill="1" applyBorder="1" applyAlignment="1">
      <alignment horizontal="right" vertical="top"/>
    </xf>
    <xf numFmtId="3" fontId="2" fillId="34" borderId="39" xfId="42" applyNumberFormat="1" applyFont="1" applyFill="1" applyBorder="1" applyAlignment="1">
      <alignment horizontal="right" vertical="top"/>
    </xf>
    <xf numFmtId="3" fontId="2" fillId="34" borderId="40" xfId="42" applyNumberFormat="1" applyFont="1" applyFill="1" applyBorder="1" applyAlignment="1">
      <alignment horizontal="right" vertical="top"/>
    </xf>
    <xf numFmtId="3" fontId="3" fillId="0" borderId="45" xfId="0" applyNumberFormat="1" applyFont="1" applyFill="1" applyBorder="1" applyAlignment="1">
      <alignment horizontal="right" vertical="top"/>
    </xf>
    <xf numFmtId="3" fontId="3" fillId="0" borderId="46" xfId="0" applyNumberFormat="1" applyFont="1" applyFill="1" applyBorder="1" applyAlignment="1">
      <alignment horizontal="right" vertical="top"/>
    </xf>
    <xf numFmtId="0" fontId="2" fillId="0" borderId="0" xfId="0" applyFont="1" applyAlignment="1">
      <alignment horizontal="left" vertical="top" wrapText="1"/>
    </xf>
    <xf numFmtId="3" fontId="0" fillId="0" borderId="0" xfId="0" applyNumberFormat="1" applyFont="1" applyAlignment="1">
      <alignment vertical="top"/>
    </xf>
    <xf numFmtId="0" fontId="0" fillId="34" borderId="37" xfId="0" applyFont="1" applyFill="1" applyBorder="1" applyAlignment="1">
      <alignment horizontal="center" vertical="top"/>
    </xf>
    <xf numFmtId="0" fontId="3" fillId="6" borderId="13" xfId="0" applyFont="1" applyFill="1" applyBorder="1" applyAlignment="1">
      <alignment vertical="top"/>
    </xf>
    <xf numFmtId="0" fontId="43" fillId="0" borderId="13" xfId="0" applyFont="1" applyBorder="1" applyAlignment="1">
      <alignment horizontal="center" vertical="top" wrapText="1"/>
    </xf>
    <xf numFmtId="0" fontId="44" fillId="0" borderId="13" xfId="0" applyFont="1" applyBorder="1" applyAlignment="1">
      <alignment horizontal="center" vertical="top" wrapText="1"/>
    </xf>
    <xf numFmtId="0" fontId="43" fillId="0" borderId="40" xfId="0" applyFont="1" applyBorder="1" applyAlignment="1">
      <alignment horizontal="center" vertical="top" wrapText="1"/>
    </xf>
    <xf numFmtId="0" fontId="42" fillId="0" borderId="0" xfId="0" applyFont="1" applyAlignment="1">
      <alignment vertical="top"/>
    </xf>
    <xf numFmtId="3" fontId="0" fillId="0" borderId="0" xfId="0" applyNumberFormat="1" applyFont="1" applyAlignment="1">
      <alignment horizontal="left" vertical="top"/>
    </xf>
    <xf numFmtId="0" fontId="0" fillId="34" borderId="37" xfId="0" applyFont="1" applyFill="1" applyBorder="1" applyAlignment="1">
      <alignment horizontal="left" vertical="top"/>
    </xf>
    <xf numFmtId="0" fontId="43" fillId="0" borderId="13" xfId="0" applyFont="1" applyBorder="1" applyAlignment="1">
      <alignment horizontal="left" vertical="top" wrapText="1"/>
    </xf>
    <xf numFmtId="0" fontId="44" fillId="0" borderId="13" xfId="0" applyFont="1" applyBorder="1" applyAlignment="1">
      <alignment horizontal="left" vertical="top" wrapText="1"/>
    </xf>
    <xf numFmtId="0" fontId="43" fillId="0" borderId="40" xfId="0" applyFont="1" applyBorder="1" applyAlignment="1">
      <alignment horizontal="left" vertical="top" wrapText="1"/>
    </xf>
    <xf numFmtId="0" fontId="42" fillId="0" borderId="0" xfId="0" applyFont="1" applyAlignment="1">
      <alignment horizontal="left" vertical="top"/>
    </xf>
    <xf numFmtId="3" fontId="0" fillId="0" borderId="0" xfId="0" applyNumberFormat="1" applyFont="1" applyFill="1" applyAlignment="1">
      <alignment vertical="top"/>
    </xf>
    <xf numFmtId="0" fontId="40" fillId="0" borderId="0" xfId="0" applyFont="1" applyBorder="1" applyAlignment="1">
      <alignment horizontal="left" vertical="top" wrapText="1"/>
    </xf>
    <xf numFmtId="166" fontId="0" fillId="0" borderId="0" xfId="0" applyNumberFormat="1" applyFont="1" applyAlignment="1">
      <alignment horizontal="left" vertical="top"/>
    </xf>
    <xf numFmtId="0" fontId="0" fillId="34" borderId="19" xfId="0" applyFont="1" applyFill="1" applyBorder="1" applyAlignment="1">
      <alignment horizontal="center" vertical="top"/>
    </xf>
    <xf numFmtId="0" fontId="44" fillId="34" borderId="47" xfId="0" applyFont="1" applyFill="1" applyBorder="1" applyAlignment="1">
      <alignment horizontal="center" vertical="top" wrapText="1"/>
    </xf>
    <xf numFmtId="0" fontId="44" fillId="34" borderId="26" xfId="0" applyFont="1" applyFill="1" applyBorder="1" applyAlignment="1">
      <alignment horizontal="center" vertical="top" wrapText="1"/>
    </xf>
    <xf numFmtId="3" fontId="44" fillId="34" borderId="26" xfId="0" applyNumberFormat="1" applyFont="1" applyFill="1" applyBorder="1" applyAlignment="1">
      <alignment horizontal="center" vertical="top" wrapText="1"/>
    </xf>
    <xf numFmtId="0" fontId="44" fillId="34" borderId="48" xfId="0" applyFont="1" applyFill="1" applyBorder="1" applyAlignment="1">
      <alignment horizontal="center" vertical="top" wrapText="1"/>
    </xf>
    <xf numFmtId="0" fontId="44" fillId="34" borderId="15" xfId="0" applyFont="1" applyFill="1" applyBorder="1" applyAlignment="1">
      <alignment horizontal="center" vertical="top" wrapText="1"/>
    </xf>
    <xf numFmtId="3" fontId="44" fillId="34" borderId="15" xfId="0" applyNumberFormat="1" applyFont="1" applyFill="1" applyBorder="1" applyAlignment="1">
      <alignment horizontal="center" vertical="top" wrapText="1"/>
    </xf>
    <xf numFmtId="0" fontId="10" fillId="6" borderId="13" xfId="0" applyFont="1" applyFill="1" applyBorder="1" applyAlignment="1">
      <alignment horizontal="center" vertical="top"/>
    </xf>
    <xf numFmtId="165" fontId="10" fillId="6" borderId="13" xfId="0" applyNumberFormat="1" applyFont="1" applyFill="1" applyBorder="1" applyAlignment="1">
      <alignment vertical="top"/>
    </xf>
    <xf numFmtId="3" fontId="10" fillId="6" borderId="13" xfId="42" applyNumberFormat="1" applyFont="1" applyFill="1" applyBorder="1" applyAlignment="1">
      <alignment horizontal="center" vertical="top"/>
    </xf>
    <xf numFmtId="3" fontId="10" fillId="6" borderId="13" xfId="42" applyNumberFormat="1" applyFont="1" applyFill="1" applyBorder="1" applyAlignment="1">
      <alignment horizontal="right" vertical="top"/>
    </xf>
    <xf numFmtId="0" fontId="0" fillId="6" borderId="13" xfId="0" applyFont="1" applyFill="1" applyBorder="1" applyAlignment="1">
      <alignment vertical="top"/>
    </xf>
    <xf numFmtId="0" fontId="0" fillId="0" borderId="13" xfId="0" applyFont="1" applyBorder="1" applyAlignment="1">
      <alignment vertical="top"/>
    </xf>
    <xf numFmtId="0" fontId="2" fillId="0" borderId="31" xfId="0" applyFont="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center" vertical="top" wrapText="1"/>
    </xf>
    <xf numFmtId="9" fontId="0" fillId="0" borderId="13" xfId="58" applyFont="1" applyBorder="1" applyAlignment="1">
      <alignment horizontal="center" vertical="top" wrapText="1"/>
    </xf>
    <xf numFmtId="164" fontId="0" fillId="0" borderId="13" xfId="42" applyFont="1" applyBorder="1" applyAlignment="1">
      <alignment horizontal="center" vertical="top" wrapText="1"/>
    </xf>
    <xf numFmtId="3" fontId="0" fillId="0" borderId="13" xfId="0" applyNumberFormat="1" applyFont="1" applyBorder="1" applyAlignment="1">
      <alignment horizontal="center" vertical="top" wrapText="1"/>
    </xf>
    <xf numFmtId="164" fontId="0" fillId="34" borderId="13" xfId="42" applyFont="1" applyFill="1" applyBorder="1" applyAlignment="1">
      <alignment horizontal="center" vertical="top" wrapText="1"/>
    </xf>
    <xf numFmtId="9" fontId="0" fillId="34" borderId="13" xfId="0" applyNumberFormat="1" applyFont="1" applyFill="1" applyBorder="1" applyAlignment="1">
      <alignment horizontal="center" vertical="top" wrapText="1"/>
    </xf>
    <xf numFmtId="9" fontId="43" fillId="34" borderId="13" xfId="58" applyFont="1" applyFill="1" applyBorder="1" applyAlignment="1">
      <alignment horizontal="center" vertical="top" wrapText="1"/>
    </xf>
    <xf numFmtId="164" fontId="0" fillId="0" borderId="0" xfId="0" applyNumberFormat="1" applyFont="1" applyAlignment="1">
      <alignment vertical="top"/>
    </xf>
    <xf numFmtId="0" fontId="40" fillId="0" borderId="13" xfId="0" applyFont="1" applyBorder="1" applyAlignment="1">
      <alignment horizontal="left" vertical="top" wrapText="1"/>
    </xf>
    <xf numFmtId="0" fontId="40" fillId="0" borderId="13" xfId="0" applyFont="1" applyBorder="1" applyAlignment="1">
      <alignment horizontal="center" vertical="top" wrapText="1"/>
    </xf>
    <xf numFmtId="9" fontId="40" fillId="0" borderId="13" xfId="58" applyFont="1" applyBorder="1" applyAlignment="1">
      <alignment horizontal="center" vertical="top" wrapText="1"/>
    </xf>
    <xf numFmtId="164" fontId="40" fillId="0" borderId="13" xfId="42" applyFont="1" applyBorder="1" applyAlignment="1">
      <alignment horizontal="center" vertical="top" wrapText="1"/>
    </xf>
    <xf numFmtId="3" fontId="40" fillId="0" borderId="13" xfId="0" applyNumberFormat="1" applyFont="1" applyBorder="1" applyAlignment="1">
      <alignment horizontal="center" vertical="top" wrapText="1"/>
    </xf>
    <xf numFmtId="164" fontId="40" fillId="34" borderId="13" xfId="42" applyFont="1" applyFill="1" applyBorder="1" applyAlignment="1">
      <alignment horizontal="center" vertical="top" wrapText="1"/>
    </xf>
    <xf numFmtId="164" fontId="40" fillId="0" borderId="13" xfId="42" applyFont="1" applyFill="1" applyBorder="1" applyAlignment="1">
      <alignment horizontal="center" vertical="top" wrapText="1"/>
    </xf>
    <xf numFmtId="9" fontId="40" fillId="34" borderId="13" xfId="58" applyFont="1" applyFill="1" applyBorder="1" applyAlignment="1">
      <alignment horizontal="center" vertical="top" wrapText="1"/>
    </xf>
    <xf numFmtId="3" fontId="0" fillId="34" borderId="13" xfId="0" applyNumberFormat="1" applyFont="1" applyFill="1" applyBorder="1" applyAlignment="1">
      <alignment horizontal="center" vertical="top" wrapText="1"/>
    </xf>
    <xf numFmtId="3" fontId="0" fillId="34" borderId="48" xfId="0" applyNumberFormat="1" applyFont="1" applyFill="1" applyBorder="1" applyAlignment="1">
      <alignment horizontal="center" vertical="top" wrapText="1"/>
    </xf>
    <xf numFmtId="9" fontId="0" fillId="34" borderId="15" xfId="0" applyNumberFormat="1" applyFont="1" applyFill="1" applyBorder="1" applyAlignment="1">
      <alignment horizontal="center" vertical="top" wrapText="1"/>
    </xf>
    <xf numFmtId="3" fontId="43" fillId="34" borderId="32" xfId="0" applyNumberFormat="1" applyFont="1" applyFill="1" applyBorder="1" applyAlignment="1">
      <alignment horizontal="center" vertical="top" wrapText="1"/>
    </xf>
    <xf numFmtId="9" fontId="43" fillId="34" borderId="15" xfId="58" applyFont="1" applyFill="1" applyBorder="1" applyAlignment="1">
      <alignment horizontal="center" vertical="top" wrapText="1"/>
    </xf>
    <xf numFmtId="0" fontId="40" fillId="0" borderId="49" xfId="0" applyFont="1" applyBorder="1" applyAlignment="1">
      <alignment horizontal="left" vertical="top" wrapText="1"/>
    </xf>
    <xf numFmtId="0" fontId="0" fillId="0" borderId="49" xfId="0" applyFont="1" applyBorder="1" applyAlignment="1">
      <alignment horizontal="left" vertical="top" wrapText="1"/>
    </xf>
    <xf numFmtId="0" fontId="0" fillId="0" borderId="49" xfId="0" applyFont="1" applyBorder="1" applyAlignment="1">
      <alignment horizontal="center" vertical="top" wrapText="1"/>
    </xf>
    <xf numFmtId="0" fontId="40" fillId="0" borderId="49" xfId="0" applyFont="1" applyBorder="1" applyAlignment="1">
      <alignment horizontal="center" vertical="top" wrapText="1"/>
    </xf>
    <xf numFmtId="0" fontId="43" fillId="0" borderId="49" xfId="0" applyFont="1" applyBorder="1" applyAlignment="1">
      <alignment horizontal="center" vertical="top" wrapText="1"/>
    </xf>
    <xf numFmtId="3" fontId="40" fillId="0" borderId="49" xfId="0" applyNumberFormat="1" applyFont="1" applyBorder="1" applyAlignment="1">
      <alignment horizontal="center" vertical="top" wrapText="1"/>
    </xf>
    <xf numFmtId="3" fontId="40" fillId="0" borderId="49" xfId="0" applyNumberFormat="1" applyFont="1" applyFill="1" applyBorder="1" applyAlignment="1">
      <alignment horizontal="center" vertical="top" wrapText="1"/>
    </xf>
    <xf numFmtId="9" fontId="0" fillId="0" borderId="49" xfId="0" applyNumberFormat="1" applyFont="1" applyBorder="1" applyAlignment="1">
      <alignment horizontal="center" vertical="top" wrapText="1"/>
    </xf>
    <xf numFmtId="3" fontId="44" fillId="0" borderId="49" xfId="0" applyNumberFormat="1" applyFont="1" applyBorder="1" applyAlignment="1">
      <alignment horizontal="center" vertical="top" wrapText="1"/>
    </xf>
    <xf numFmtId="9" fontId="43" fillId="0" borderId="39" xfId="58" applyFont="1" applyBorder="1" applyAlignment="1">
      <alignment horizontal="center" vertical="top" wrapText="1"/>
    </xf>
    <xf numFmtId="164" fontId="0" fillId="0" borderId="0" xfId="42" applyFont="1" applyAlignment="1">
      <alignment vertical="top"/>
    </xf>
    <xf numFmtId="0" fontId="44" fillId="13" borderId="50" xfId="0" applyFont="1" applyFill="1" applyBorder="1" applyAlignment="1">
      <alignment horizontal="left" vertical="top" wrapText="1"/>
    </xf>
    <xf numFmtId="0" fontId="44" fillId="13" borderId="50" xfId="0" applyFont="1" applyFill="1" applyBorder="1" applyAlignment="1">
      <alignment horizontal="center" vertical="top" wrapText="1"/>
    </xf>
    <xf numFmtId="0" fontId="44" fillId="13" borderId="50" xfId="0" applyFont="1" applyFill="1" applyBorder="1" applyAlignment="1">
      <alignment horizontal="right" vertical="top" wrapText="1"/>
    </xf>
    <xf numFmtId="0" fontId="40" fillId="13" borderId="50" xfId="0" applyFont="1" applyFill="1" applyBorder="1" applyAlignment="1">
      <alignment horizontal="left" vertical="top" wrapText="1"/>
    </xf>
    <xf numFmtId="0" fontId="40" fillId="13" borderId="50" xfId="0" applyFont="1" applyFill="1" applyBorder="1" applyAlignment="1">
      <alignment horizontal="center" vertical="top" wrapText="1"/>
    </xf>
    <xf numFmtId="3" fontId="40" fillId="13" borderId="50" xfId="0" applyNumberFormat="1" applyFont="1" applyFill="1" applyBorder="1" applyAlignment="1">
      <alignment horizontal="center" vertical="top" wrapText="1"/>
    </xf>
    <xf numFmtId="3" fontId="40" fillId="13" borderId="51" xfId="0" applyNumberFormat="1" applyFont="1" applyFill="1" applyBorder="1" applyAlignment="1">
      <alignment horizontal="center" vertical="top" wrapText="1"/>
    </xf>
    <xf numFmtId="9" fontId="40" fillId="13" borderId="50" xfId="0" applyNumberFormat="1" applyFont="1" applyFill="1" applyBorder="1" applyAlignment="1">
      <alignment horizontal="center" vertical="top" wrapText="1"/>
    </xf>
    <xf numFmtId="9" fontId="44" fillId="13" borderId="50" xfId="58" applyFont="1" applyFill="1" applyBorder="1" applyAlignment="1">
      <alignment horizontal="center" vertical="top" wrapText="1"/>
    </xf>
    <xf numFmtId="0" fontId="40" fillId="12" borderId="50" xfId="0" applyFont="1" applyFill="1" applyBorder="1" applyAlignment="1">
      <alignment horizontal="left" vertical="top" wrapText="1"/>
    </xf>
    <xf numFmtId="0" fontId="40" fillId="12" borderId="50" xfId="0" applyFont="1" applyFill="1" applyBorder="1" applyAlignment="1">
      <alignment horizontal="center" vertical="top" wrapText="1"/>
    </xf>
    <xf numFmtId="3" fontId="40" fillId="12" borderId="50" xfId="0" applyNumberFormat="1" applyFont="1" applyFill="1" applyBorder="1" applyAlignment="1">
      <alignment horizontal="center" vertical="top" wrapText="1"/>
    </xf>
    <xf numFmtId="3" fontId="40" fillId="12" borderId="51" xfId="0" applyNumberFormat="1" applyFont="1" applyFill="1" applyBorder="1" applyAlignment="1">
      <alignment horizontal="center" vertical="top" wrapText="1"/>
    </xf>
    <xf numFmtId="0" fontId="43" fillId="12" borderId="50" xfId="0" applyFont="1" applyFill="1" applyBorder="1" applyAlignment="1">
      <alignment horizontal="left" vertical="top" wrapText="1"/>
    </xf>
    <xf numFmtId="0" fontId="43" fillId="12" borderId="50" xfId="0" applyFont="1" applyFill="1" applyBorder="1" applyAlignment="1">
      <alignment horizontal="center" vertical="top" wrapText="1"/>
    </xf>
    <xf numFmtId="0" fontId="0" fillId="12" borderId="50" xfId="0" applyFont="1" applyFill="1" applyBorder="1" applyAlignment="1">
      <alignment horizontal="left" vertical="top" wrapText="1"/>
    </xf>
    <xf numFmtId="0" fontId="0" fillId="12" borderId="50" xfId="0" applyFont="1" applyFill="1" applyBorder="1" applyAlignment="1">
      <alignment horizontal="center" vertical="top" wrapText="1"/>
    </xf>
    <xf numFmtId="9" fontId="0" fillId="12" borderId="50" xfId="0" applyNumberFormat="1" applyFont="1" applyFill="1" applyBorder="1" applyAlignment="1">
      <alignment horizontal="center" vertical="top" wrapText="1"/>
    </xf>
    <xf numFmtId="9" fontId="43" fillId="12" borderId="50" xfId="58" applyFont="1" applyFill="1" applyBorder="1" applyAlignment="1">
      <alignment horizontal="center" vertical="top" wrapText="1"/>
    </xf>
    <xf numFmtId="0" fontId="43" fillId="35" borderId="31" xfId="0" applyFont="1" applyFill="1" applyBorder="1" applyAlignment="1">
      <alignment horizontal="left" vertical="top" wrapText="1"/>
    </xf>
    <xf numFmtId="0" fontId="43" fillId="35" borderId="31" xfId="0" applyFont="1" applyFill="1" applyBorder="1" applyAlignment="1">
      <alignment horizontal="center" vertical="top" wrapText="1"/>
    </xf>
    <xf numFmtId="0" fontId="40" fillId="35" borderId="29" xfId="0" applyFont="1" applyFill="1" applyBorder="1" applyAlignment="1">
      <alignment horizontal="left" vertical="top" wrapText="1"/>
    </xf>
    <xf numFmtId="0" fontId="0" fillId="35" borderId="29" xfId="0" applyFont="1" applyFill="1" applyBorder="1" applyAlignment="1">
      <alignment horizontal="left" vertical="top" wrapText="1"/>
    </xf>
    <xf numFmtId="0" fontId="0" fillId="35" borderId="29" xfId="0" applyFont="1" applyFill="1" applyBorder="1" applyAlignment="1">
      <alignment horizontal="center" vertical="top" wrapText="1"/>
    </xf>
    <xf numFmtId="0" fontId="40" fillId="35" borderId="29" xfId="0" applyFont="1" applyFill="1" applyBorder="1" applyAlignment="1">
      <alignment horizontal="center" vertical="top" wrapText="1"/>
    </xf>
    <xf numFmtId="0" fontId="43" fillId="35" borderId="29" xfId="0" applyFont="1" applyFill="1" applyBorder="1" applyAlignment="1">
      <alignment horizontal="center" vertical="top" wrapText="1"/>
    </xf>
    <xf numFmtId="3" fontId="40" fillId="35" borderId="29" xfId="0" applyNumberFormat="1" applyFont="1" applyFill="1" applyBorder="1" applyAlignment="1">
      <alignment horizontal="center" vertical="top" wrapText="1"/>
    </xf>
    <xf numFmtId="9" fontId="0" fillId="35" borderId="29" xfId="0" applyNumberFormat="1" applyFont="1" applyFill="1" applyBorder="1" applyAlignment="1">
      <alignment horizontal="center" vertical="top" wrapText="1"/>
    </xf>
    <xf numFmtId="9" fontId="43" fillId="35" borderId="30" xfId="58" applyFont="1" applyFill="1" applyBorder="1" applyAlignment="1">
      <alignment horizontal="center" vertical="top" wrapText="1"/>
    </xf>
    <xf numFmtId="0" fontId="0" fillId="35" borderId="0" xfId="0" applyFont="1" applyFill="1" applyAlignment="1">
      <alignment vertical="top"/>
    </xf>
    <xf numFmtId="0" fontId="40" fillId="32" borderId="32" xfId="0" applyFont="1" applyFill="1" applyBorder="1" applyAlignment="1">
      <alignment horizontal="center" vertical="top" wrapText="1"/>
    </xf>
    <xf numFmtId="3" fontId="40" fillId="32" borderId="32" xfId="0" applyNumberFormat="1" applyFont="1" applyFill="1" applyBorder="1" applyAlignment="1">
      <alignment horizontal="center" vertical="top" wrapText="1"/>
    </xf>
    <xf numFmtId="3" fontId="40" fillId="32" borderId="13" xfId="0" applyNumberFormat="1" applyFont="1" applyFill="1" applyBorder="1" applyAlignment="1">
      <alignment horizontal="center" vertical="top" wrapText="1"/>
    </xf>
    <xf numFmtId="3" fontId="44" fillId="32" borderId="13" xfId="0" applyNumberFormat="1" applyFont="1" applyFill="1" applyBorder="1" applyAlignment="1">
      <alignment horizontal="center" vertical="top" wrapText="1"/>
    </xf>
    <xf numFmtId="0" fontId="45" fillId="32" borderId="32" xfId="0" applyFont="1" applyFill="1" applyBorder="1" applyAlignment="1">
      <alignment horizontal="center" vertical="top" wrapText="1"/>
    </xf>
    <xf numFmtId="3" fontId="45" fillId="32" borderId="32" xfId="0" applyNumberFormat="1" applyFont="1" applyFill="1" applyBorder="1" applyAlignment="1">
      <alignment horizontal="center" vertical="top" wrapText="1"/>
    </xf>
    <xf numFmtId="3" fontId="45" fillId="32" borderId="13" xfId="0" applyNumberFormat="1" applyFont="1" applyFill="1" applyBorder="1" applyAlignment="1">
      <alignment horizontal="center" vertical="top" wrapText="1"/>
    </xf>
    <xf numFmtId="0" fontId="44" fillId="32" borderId="13" xfId="0" applyFont="1" applyFill="1" applyBorder="1" applyAlignment="1">
      <alignment horizontal="left" vertical="top" wrapText="1"/>
    </xf>
    <xf numFmtId="0" fontId="44" fillId="32" borderId="13" xfId="0" applyFont="1" applyFill="1" applyBorder="1" applyAlignment="1">
      <alignment horizontal="center" vertical="top" wrapText="1"/>
    </xf>
    <xf numFmtId="0" fontId="40" fillId="32" borderId="13" xfId="0" applyFont="1" applyFill="1" applyBorder="1" applyAlignment="1">
      <alignment horizontal="left" vertical="top" wrapText="1"/>
    </xf>
    <xf numFmtId="0" fontId="40" fillId="32" borderId="32" xfId="0" applyFont="1" applyFill="1" applyBorder="1" applyAlignment="1">
      <alignment horizontal="left" vertical="top" wrapText="1"/>
    </xf>
    <xf numFmtId="3" fontId="40" fillId="32" borderId="39" xfId="0" applyNumberFormat="1" applyFont="1" applyFill="1" applyBorder="1" applyAlignment="1">
      <alignment horizontal="center" vertical="top" wrapText="1"/>
    </xf>
    <xf numFmtId="9" fontId="40" fillId="32" borderId="13" xfId="0" applyNumberFormat="1" applyFont="1" applyFill="1" applyBorder="1" applyAlignment="1">
      <alignment horizontal="center" vertical="top" wrapText="1"/>
    </xf>
    <xf numFmtId="9" fontId="44" fillId="32" borderId="13" xfId="58" applyFont="1" applyFill="1" applyBorder="1" applyAlignment="1">
      <alignment horizontal="center" vertical="top" wrapText="1"/>
    </xf>
    <xf numFmtId="0" fontId="45" fillId="32" borderId="13" xfId="0" applyFont="1" applyFill="1" applyBorder="1" applyAlignment="1">
      <alignment horizontal="left" vertical="top" wrapText="1"/>
    </xf>
    <xf numFmtId="0" fontId="45" fillId="32" borderId="32" xfId="0" applyFont="1" applyFill="1" applyBorder="1" applyAlignment="1">
      <alignment horizontal="left" vertical="top" wrapText="1"/>
    </xf>
    <xf numFmtId="0" fontId="46" fillId="32" borderId="13" xfId="0" applyFont="1" applyFill="1" applyBorder="1" applyAlignment="1">
      <alignment horizontal="center" vertical="top" wrapText="1"/>
    </xf>
    <xf numFmtId="3" fontId="45" fillId="32" borderId="39" xfId="0" applyNumberFormat="1" applyFont="1" applyFill="1" applyBorder="1" applyAlignment="1">
      <alignment horizontal="center" vertical="top" wrapText="1"/>
    </xf>
    <xf numFmtId="9" fontId="45" fillId="32" borderId="39" xfId="58" applyFont="1" applyFill="1" applyBorder="1" applyAlignment="1">
      <alignment horizontal="center" vertical="top" wrapText="1"/>
    </xf>
    <xf numFmtId="0" fontId="3" fillId="0" borderId="33" xfId="0" applyFont="1" applyFill="1" applyBorder="1" applyAlignment="1">
      <alignment horizontal="left" vertical="top"/>
    </xf>
    <xf numFmtId="0" fontId="10" fillId="0" borderId="14" xfId="0" applyFont="1" applyFill="1" applyBorder="1" applyAlignment="1">
      <alignment horizontal="left" vertical="top" wrapText="1"/>
    </xf>
    <xf numFmtId="165" fontId="2" fillId="0" borderId="14" xfId="0" applyNumberFormat="1" applyFont="1" applyFill="1" applyBorder="1" applyAlignment="1">
      <alignment horizontal="left" vertical="top" wrapText="1"/>
    </xf>
    <xf numFmtId="0" fontId="3" fillId="0" borderId="0" xfId="0" applyFont="1" applyBorder="1" applyAlignment="1">
      <alignment horizontal="left" vertical="top"/>
    </xf>
    <xf numFmtId="0" fontId="3" fillId="0" borderId="0" xfId="0" applyFont="1" applyAlignment="1">
      <alignment horizontal="left" vertical="top"/>
    </xf>
    <xf numFmtId="3" fontId="0" fillId="0" borderId="13" xfId="0" applyNumberFormat="1" applyFont="1" applyFill="1" applyBorder="1" applyAlignment="1">
      <alignment horizontal="center" vertical="top" wrapText="1"/>
    </xf>
    <xf numFmtId="0" fontId="43" fillId="0" borderId="13" xfId="0" applyFont="1" applyFill="1" applyBorder="1" applyAlignment="1">
      <alignment horizontal="left" vertical="top" wrapText="1"/>
    </xf>
    <xf numFmtId="0" fontId="43" fillId="0" borderId="13" xfId="0" applyFont="1" applyFill="1" applyBorder="1" applyAlignment="1">
      <alignment horizontal="center" vertical="top" wrapText="1"/>
    </xf>
    <xf numFmtId="0" fontId="0" fillId="0" borderId="42" xfId="0" applyFont="1" applyFill="1" applyBorder="1" applyAlignment="1">
      <alignment horizontal="left" vertical="top" wrapText="1"/>
    </xf>
    <xf numFmtId="0" fontId="42" fillId="0" borderId="15" xfId="0" applyFont="1" applyFill="1" applyBorder="1" applyAlignment="1">
      <alignment horizontal="left" vertical="top" wrapText="1"/>
    </xf>
    <xf numFmtId="0" fontId="42" fillId="0" borderId="48" xfId="0" applyFont="1" applyFill="1" applyBorder="1" applyAlignment="1">
      <alignment horizontal="center" vertical="top" wrapText="1"/>
    </xf>
    <xf numFmtId="9" fontId="0" fillId="0" borderId="48" xfId="0" applyNumberFormat="1" applyFont="1" applyFill="1" applyBorder="1" applyAlignment="1">
      <alignment horizontal="center" vertical="top" wrapText="1"/>
    </xf>
    <xf numFmtId="0" fontId="43" fillId="0" borderId="48" xfId="0" applyFont="1" applyFill="1" applyBorder="1" applyAlignment="1">
      <alignment horizontal="center" vertical="top" wrapText="1"/>
    </xf>
    <xf numFmtId="0" fontId="43" fillId="0" borderId="52" xfId="0" applyFont="1" applyFill="1" applyBorder="1" applyAlignment="1">
      <alignment horizontal="center" vertical="top" wrapText="1"/>
    </xf>
    <xf numFmtId="3" fontId="0" fillId="0" borderId="15" xfId="0" applyNumberFormat="1" applyFont="1" applyFill="1" applyBorder="1" applyAlignment="1">
      <alignment horizontal="center" vertical="top" wrapText="1"/>
    </xf>
    <xf numFmtId="164" fontId="0" fillId="34" borderId="13" xfId="42" applyFont="1" applyFill="1" applyBorder="1" applyAlignment="1">
      <alignment horizontal="center" vertical="top" wrapText="1"/>
    </xf>
    <xf numFmtId="0" fontId="2" fillId="0" borderId="0" xfId="0" applyFont="1" applyAlignment="1">
      <alignment horizontal="left" vertical="top" wrapText="1"/>
    </xf>
    <xf numFmtId="0" fontId="3" fillId="0" borderId="33" xfId="0" applyFont="1" applyFill="1" applyBorder="1" applyAlignment="1">
      <alignment horizontal="left" vertical="top"/>
    </xf>
    <xf numFmtId="0" fontId="3" fillId="0" borderId="53" xfId="0" applyFont="1" applyFill="1" applyBorder="1" applyAlignment="1">
      <alignment horizontal="left" vertical="top"/>
    </xf>
    <xf numFmtId="0" fontId="3" fillId="0" borderId="27" xfId="0" applyFont="1" applyFill="1" applyBorder="1" applyAlignment="1">
      <alignment horizontal="left" vertical="top"/>
    </xf>
    <xf numFmtId="3" fontId="8" fillId="34" borderId="54" xfId="0" applyNumberFormat="1" applyFont="1" applyFill="1" applyBorder="1" applyAlignment="1">
      <alignment horizontal="left" vertical="top" wrapText="1"/>
    </xf>
    <xf numFmtId="3" fontId="8" fillId="34" borderId="55" xfId="0" applyNumberFormat="1" applyFont="1" applyFill="1" applyBorder="1" applyAlignment="1">
      <alignment horizontal="left" vertical="top" wrapText="1"/>
    </xf>
    <xf numFmtId="0" fontId="8" fillId="34" borderId="54" xfId="0" applyFont="1" applyFill="1" applyBorder="1" applyAlignment="1">
      <alignment horizontal="left" vertical="top"/>
    </xf>
    <xf numFmtId="0" fontId="8" fillId="34" borderId="55" xfId="0" applyFont="1" applyFill="1" applyBorder="1" applyAlignment="1">
      <alignment horizontal="left" vertical="top"/>
    </xf>
    <xf numFmtId="0" fontId="8" fillId="34" borderId="54" xfId="0" applyFont="1" applyFill="1" applyBorder="1" applyAlignment="1">
      <alignment horizontal="left" vertical="top" wrapText="1"/>
    </xf>
    <xf numFmtId="0" fontId="8" fillId="34" borderId="55" xfId="0" applyFont="1" applyFill="1" applyBorder="1" applyAlignment="1">
      <alignment horizontal="left" vertical="top" wrapText="1"/>
    </xf>
    <xf numFmtId="0" fontId="3" fillId="19" borderId="56" xfId="0" applyFont="1" applyFill="1" applyBorder="1" applyAlignment="1">
      <alignment horizontal="left" vertical="top"/>
    </xf>
    <xf numFmtId="0" fontId="3" fillId="19" borderId="57" xfId="0" applyFont="1" applyFill="1" applyBorder="1" applyAlignment="1">
      <alignment horizontal="left" vertical="top"/>
    </xf>
    <xf numFmtId="0" fontId="44" fillId="34" borderId="26" xfId="0" applyFont="1" applyFill="1" applyBorder="1" applyAlignment="1">
      <alignment horizontal="left" vertical="top" wrapText="1"/>
    </xf>
    <xf numFmtId="0" fontId="44" fillId="34" borderId="15" xfId="0" applyFont="1" applyFill="1" applyBorder="1" applyAlignment="1">
      <alignment horizontal="left" vertical="top" wrapText="1"/>
    </xf>
    <xf numFmtId="0" fontId="44" fillId="34" borderId="20" xfId="0" applyFont="1" applyFill="1" applyBorder="1" applyAlignment="1">
      <alignment horizontal="center" vertical="top" wrapText="1"/>
    </xf>
    <xf numFmtId="0" fontId="44" fillId="34" borderId="34" xfId="0" applyFont="1" applyFill="1" applyBorder="1" applyAlignment="1">
      <alignment horizontal="center" vertical="top" wrapText="1"/>
    </xf>
    <xf numFmtId="0" fontId="44" fillId="34" borderId="10" xfId="0" applyFont="1" applyFill="1" applyBorder="1" applyAlignment="1">
      <alignment horizontal="center" vertical="top" wrapText="1"/>
    </xf>
    <xf numFmtId="0" fontId="44" fillId="34" borderId="33" xfId="0" applyFont="1" applyFill="1" applyBorder="1" applyAlignment="1">
      <alignment horizontal="center" vertical="top" wrapText="1"/>
    </xf>
    <xf numFmtId="0" fontId="44" fillId="34" borderId="47" xfId="0" applyFont="1" applyFill="1" applyBorder="1" applyAlignment="1">
      <alignment horizontal="center" vertical="top" wrapText="1"/>
    </xf>
    <xf numFmtId="0" fontId="44" fillId="34" borderId="48" xfId="0" applyFont="1" applyFill="1" applyBorder="1" applyAlignment="1">
      <alignment horizontal="center" vertical="top" wrapText="1"/>
    </xf>
    <xf numFmtId="0" fontId="44" fillId="34" borderId="26" xfId="0" applyFont="1" applyFill="1" applyBorder="1" applyAlignment="1">
      <alignment horizontal="center" vertical="top" wrapText="1"/>
    </xf>
    <xf numFmtId="0" fontId="44" fillId="34" borderId="15" xfId="0" applyFont="1" applyFill="1" applyBorder="1" applyAlignment="1">
      <alignment horizontal="center" vertical="top" wrapText="1"/>
    </xf>
    <xf numFmtId="3" fontId="44" fillId="34" borderId="47" xfId="0" applyNumberFormat="1" applyFont="1" applyFill="1" applyBorder="1" applyAlignment="1">
      <alignment horizontal="center" vertical="top" wrapText="1"/>
    </xf>
    <xf numFmtId="3" fontId="44" fillId="34" borderId="48" xfId="0" applyNumberFormat="1" applyFont="1" applyFill="1" applyBorder="1" applyAlignment="1">
      <alignment horizontal="center" vertical="top" wrapText="1"/>
    </xf>
    <xf numFmtId="3" fontId="44" fillId="34" borderId="26" xfId="0" applyNumberFormat="1" applyFont="1" applyFill="1" applyBorder="1" applyAlignment="1">
      <alignment horizontal="center" vertical="top" wrapText="1"/>
    </xf>
    <xf numFmtId="3" fontId="44" fillId="34" borderId="15" xfId="0" applyNumberFormat="1" applyFont="1" applyFill="1" applyBorder="1" applyAlignment="1">
      <alignment horizontal="center" vertical="top" wrapText="1"/>
    </xf>
    <xf numFmtId="0" fontId="40" fillId="27" borderId="58" xfId="0" applyFont="1" applyFill="1" applyBorder="1" applyAlignment="1">
      <alignment horizontal="left" vertical="top" wrapText="1"/>
    </xf>
    <xf numFmtId="0" fontId="40" fillId="27" borderId="59" xfId="0" applyFont="1" applyFill="1" applyBorder="1" applyAlignment="1">
      <alignment horizontal="left" vertical="top" wrapText="1"/>
    </xf>
    <xf numFmtId="0" fontId="40" fillId="27" borderId="60" xfId="0" applyFont="1" applyFill="1" applyBorder="1" applyAlignment="1">
      <alignment horizontal="left" vertical="top" wrapText="1"/>
    </xf>
    <xf numFmtId="0" fontId="40" fillId="27" borderId="24" xfId="0" applyFont="1" applyFill="1" applyBorder="1" applyAlignment="1">
      <alignment horizontal="left" vertical="top" wrapText="1"/>
    </xf>
    <xf numFmtId="0" fontId="40" fillId="27" borderId="61" xfId="0" applyFont="1" applyFill="1" applyBorder="1" applyAlignment="1">
      <alignment horizontal="left" vertical="top" wrapText="1"/>
    </xf>
    <xf numFmtId="0" fontId="40" fillId="27" borderId="39" xfId="0" applyFont="1" applyFill="1" applyBorder="1" applyAlignment="1">
      <alignment horizontal="left" vertical="top" wrapText="1"/>
    </xf>
    <xf numFmtId="0" fontId="42" fillId="0" borderId="25" xfId="0" applyFont="1" applyBorder="1" applyAlignment="1">
      <alignment horizontal="center" vertical="top" wrapText="1"/>
    </xf>
    <xf numFmtId="0" fontId="42" fillId="0" borderId="23" xfId="0" applyFont="1" applyBorder="1" applyAlignment="1">
      <alignment horizontal="center" vertical="top" wrapText="1"/>
    </xf>
    <xf numFmtId="0" fontId="42" fillId="0" borderId="62" xfId="0" applyFont="1" applyBorder="1" applyAlignment="1">
      <alignment horizontal="center" vertical="top" wrapText="1"/>
    </xf>
    <xf numFmtId="0" fontId="10" fillId="0" borderId="40" xfId="0" applyFont="1" applyFill="1" applyBorder="1" applyAlignment="1">
      <alignment horizontal="center" vertical="top" wrapText="1"/>
    </xf>
    <xf numFmtId="0" fontId="10" fillId="0" borderId="49" xfId="0" applyFont="1" applyFill="1" applyBorder="1" applyAlignment="1">
      <alignment horizontal="center" vertical="top" wrapText="1"/>
    </xf>
    <xf numFmtId="0" fontId="10" fillId="0" borderId="63" xfId="0" applyFont="1" applyFill="1" applyBorder="1" applyAlignment="1">
      <alignment horizontal="center" vertical="top" wrapText="1"/>
    </xf>
    <xf numFmtId="0" fontId="42" fillId="0" borderId="64" xfId="0" applyFont="1" applyBorder="1" applyAlignment="1">
      <alignment horizontal="center" vertical="top" wrapText="1"/>
    </xf>
    <xf numFmtId="0" fontId="42" fillId="0" borderId="65" xfId="0" applyFont="1" applyBorder="1" applyAlignment="1">
      <alignment horizontal="center" vertical="top" wrapText="1"/>
    </xf>
    <xf numFmtId="0" fontId="42" fillId="0" borderId="66" xfId="0" applyFont="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30"/>
  <sheetViews>
    <sheetView zoomScale="90" zoomScaleNormal="90" zoomScalePageLayoutView="90" workbookViewId="0" topLeftCell="A1">
      <selection activeCell="A10" sqref="A10"/>
    </sheetView>
  </sheetViews>
  <sheetFormatPr defaultColWidth="9.140625" defaultRowHeight="15"/>
  <cols>
    <col min="1" max="1" width="29.00390625" style="19" customWidth="1"/>
    <col min="2" max="2" width="55.421875" style="19" bestFit="1" customWidth="1"/>
    <col min="3" max="3" width="16.28125" style="19" bestFit="1" customWidth="1"/>
    <col min="4" max="4" width="9.57421875" style="19" customWidth="1"/>
    <col min="5" max="5" width="16.7109375" style="19" customWidth="1"/>
    <col min="6" max="6" width="10.00390625" style="19" customWidth="1"/>
    <col min="7" max="7" width="16.8515625" style="20" customWidth="1"/>
    <col min="8" max="8" width="16.7109375" style="20" customWidth="1"/>
    <col min="9" max="9" width="16.00390625" style="20" customWidth="1"/>
    <col min="10" max="16384" width="9.140625" style="21" customWidth="1"/>
  </cols>
  <sheetData>
    <row r="1" ht="9" customHeight="1" thickBot="1"/>
    <row r="2" spans="1:9" ht="15" customHeight="1">
      <c r="A2" s="3" t="s">
        <v>0</v>
      </c>
      <c r="B2" s="22"/>
      <c r="C2" s="23"/>
      <c r="D2" s="21"/>
      <c r="E2" s="21"/>
      <c r="F2" s="21"/>
      <c r="G2" s="21"/>
      <c r="H2" s="4" t="s">
        <v>6</v>
      </c>
      <c r="I2" s="24"/>
    </row>
    <row r="3" spans="1:7" ht="15" customHeight="1">
      <c r="A3" s="5" t="s">
        <v>56</v>
      </c>
      <c r="B3" s="189" t="s">
        <v>72</v>
      </c>
      <c r="C3" s="23"/>
      <c r="D3" s="21"/>
      <c r="E3" s="21"/>
      <c r="F3" s="21"/>
      <c r="G3" s="21"/>
    </row>
    <row r="4" spans="1:9" ht="15" customHeight="1" thickBot="1">
      <c r="A4" s="6" t="s">
        <v>11</v>
      </c>
      <c r="B4" s="25"/>
      <c r="C4" s="23"/>
      <c r="D4" s="21"/>
      <c r="E4" s="21"/>
      <c r="F4" s="21"/>
      <c r="G4" s="21"/>
      <c r="H4" s="26" t="s">
        <v>1</v>
      </c>
      <c r="I4" s="26"/>
    </row>
    <row r="5" spans="1:3" ht="10.5" customHeight="1" thickBot="1">
      <c r="A5" s="27"/>
      <c r="B5" s="28"/>
      <c r="C5" s="28"/>
    </row>
    <row r="6" spans="1:9" ht="15.75" customHeight="1" thickBot="1">
      <c r="A6" s="29">
        <v>1</v>
      </c>
      <c r="B6" s="29">
        <v>2</v>
      </c>
      <c r="C6" s="29">
        <v>3</v>
      </c>
      <c r="D6" s="30">
        <v>4</v>
      </c>
      <c r="E6" s="30">
        <v>5</v>
      </c>
      <c r="F6" s="30">
        <v>6</v>
      </c>
      <c r="G6" s="31">
        <v>7</v>
      </c>
      <c r="H6" s="31">
        <v>8</v>
      </c>
      <c r="I6" s="31">
        <v>9</v>
      </c>
    </row>
    <row r="7" spans="1:9" ht="15" customHeight="1">
      <c r="A7" s="210" t="s">
        <v>48</v>
      </c>
      <c r="B7" s="210" t="s">
        <v>50</v>
      </c>
      <c r="C7" s="210" t="s">
        <v>14</v>
      </c>
      <c r="D7" s="212" t="s">
        <v>3</v>
      </c>
      <c r="E7" s="212" t="s">
        <v>4</v>
      </c>
      <c r="F7" s="210" t="s">
        <v>7</v>
      </c>
      <c r="G7" s="208" t="s">
        <v>9</v>
      </c>
      <c r="H7" s="208" t="s">
        <v>8</v>
      </c>
      <c r="I7" s="208" t="s">
        <v>5</v>
      </c>
    </row>
    <row r="8" spans="1:9" ht="17.25" customHeight="1" thickBot="1">
      <c r="A8" s="211"/>
      <c r="B8" s="211"/>
      <c r="C8" s="211"/>
      <c r="D8" s="213"/>
      <c r="E8" s="213" t="s">
        <v>10</v>
      </c>
      <c r="F8" s="211"/>
      <c r="G8" s="209"/>
      <c r="H8" s="209"/>
      <c r="I8" s="209"/>
    </row>
    <row r="9" spans="1:9" ht="15">
      <c r="A9" s="32" t="s">
        <v>73</v>
      </c>
      <c r="B9" s="33"/>
      <c r="C9" s="34"/>
      <c r="D9" s="35"/>
      <c r="E9" s="36"/>
      <c r="F9" s="36"/>
      <c r="G9" s="37"/>
      <c r="H9" s="37"/>
      <c r="I9" s="38"/>
    </row>
    <row r="10" spans="1:9" ht="15">
      <c r="A10" s="39" t="s">
        <v>74</v>
      </c>
      <c r="B10" s="40"/>
      <c r="C10" s="41"/>
      <c r="D10" s="42"/>
      <c r="E10" s="43"/>
      <c r="F10" s="43"/>
      <c r="G10" s="44"/>
      <c r="H10" s="44"/>
      <c r="I10" s="45"/>
    </row>
    <row r="11" spans="1:10" ht="15">
      <c r="A11" s="205" t="s">
        <v>49</v>
      </c>
      <c r="B11" s="21"/>
      <c r="C11" s="46"/>
      <c r="D11" s="63">
        <v>1</v>
      </c>
      <c r="E11" s="64">
        <v>100000</v>
      </c>
      <c r="F11" s="65">
        <v>12</v>
      </c>
      <c r="G11" s="7">
        <f>F11*E11*D11</f>
        <v>1200000</v>
      </c>
      <c r="H11" s="7">
        <v>600000</v>
      </c>
      <c r="I11" s="8">
        <f>-H11+G11</f>
        <v>600000</v>
      </c>
      <c r="J11" s="47"/>
    </row>
    <row r="12" spans="1:10" ht="15">
      <c r="A12" s="206"/>
      <c r="B12" s="48"/>
      <c r="C12" s="46"/>
      <c r="D12" s="63"/>
      <c r="E12" s="64"/>
      <c r="F12" s="65"/>
      <c r="G12" s="7"/>
      <c r="H12" s="7"/>
      <c r="I12" s="8">
        <f aca="true" t="shared" si="0" ref="I12:I18">-H12+G12</f>
        <v>0</v>
      </c>
      <c r="J12" s="47"/>
    </row>
    <row r="13" spans="1:10" ht="15">
      <c r="A13" s="207"/>
      <c r="B13" s="48"/>
      <c r="C13" s="46"/>
      <c r="D13" s="63"/>
      <c r="E13" s="64"/>
      <c r="F13" s="65"/>
      <c r="G13" s="7"/>
      <c r="H13" s="7"/>
      <c r="I13" s="8">
        <f t="shared" si="0"/>
        <v>0</v>
      </c>
      <c r="J13" s="47"/>
    </row>
    <row r="14" spans="1:10" ht="30">
      <c r="A14" s="205" t="s">
        <v>12</v>
      </c>
      <c r="B14" s="190" t="s">
        <v>70</v>
      </c>
      <c r="C14" s="46"/>
      <c r="D14" s="63">
        <v>1</v>
      </c>
      <c r="E14" s="64"/>
      <c r="F14" s="65"/>
      <c r="G14" s="7">
        <f>SUM('Personnel Plan'!M19)</f>
        <v>420000</v>
      </c>
      <c r="H14" s="7">
        <f>SUM('Personnel Plan'!N19)</f>
        <v>0</v>
      </c>
      <c r="I14" s="8">
        <f t="shared" si="0"/>
        <v>420000</v>
      </c>
      <c r="J14" s="47"/>
    </row>
    <row r="15" spans="1:10" ht="15">
      <c r="A15" s="207"/>
      <c r="B15" s="49"/>
      <c r="C15" s="46"/>
      <c r="D15" s="63"/>
      <c r="E15" s="64"/>
      <c r="F15" s="65"/>
      <c r="G15" s="7">
        <f>SUM('Personnel Plan'!M12:M15)</f>
        <v>1755000</v>
      </c>
      <c r="H15" s="7">
        <f>SUM('Personnel Plan'!N12:N15)</f>
        <v>600000</v>
      </c>
      <c r="I15" s="8">
        <f t="shared" si="0"/>
        <v>1155000</v>
      </c>
      <c r="J15" s="47"/>
    </row>
    <row r="16" spans="1:10" ht="15">
      <c r="A16" s="205" t="s">
        <v>13</v>
      </c>
      <c r="B16" s="48"/>
      <c r="C16" s="46"/>
      <c r="D16" s="63">
        <v>1</v>
      </c>
      <c r="E16" s="64">
        <v>20000</v>
      </c>
      <c r="F16" s="65">
        <v>12</v>
      </c>
      <c r="G16" s="7">
        <f>F16*E16*D16</f>
        <v>240000</v>
      </c>
      <c r="H16" s="7"/>
      <c r="I16" s="8">
        <f t="shared" si="0"/>
        <v>240000</v>
      </c>
      <c r="J16" s="47"/>
    </row>
    <row r="17" spans="1:9" ht="15">
      <c r="A17" s="206"/>
      <c r="B17" s="9"/>
      <c r="C17" s="46"/>
      <c r="D17" s="63">
        <v>1</v>
      </c>
      <c r="E17" s="64">
        <v>10000</v>
      </c>
      <c r="F17" s="65">
        <v>12</v>
      </c>
      <c r="G17" s="7">
        <f>F17*E17*D17</f>
        <v>120000</v>
      </c>
      <c r="H17" s="7"/>
      <c r="I17" s="8">
        <f t="shared" si="0"/>
        <v>120000</v>
      </c>
    </row>
    <row r="18" spans="1:9" ht="15">
      <c r="A18" s="207"/>
      <c r="B18" s="48"/>
      <c r="C18" s="46"/>
      <c r="D18" s="63">
        <v>1</v>
      </c>
      <c r="E18" s="64">
        <v>15000</v>
      </c>
      <c r="F18" s="65">
        <v>12</v>
      </c>
      <c r="G18" s="7">
        <f>F18*E18*D18</f>
        <v>180000</v>
      </c>
      <c r="H18" s="7"/>
      <c r="I18" s="8">
        <f t="shared" si="0"/>
        <v>180000</v>
      </c>
    </row>
    <row r="19" spans="1:9" ht="15.75" thickBot="1">
      <c r="A19" s="188"/>
      <c r="B19" s="51"/>
      <c r="C19" s="52"/>
      <c r="D19" s="66"/>
      <c r="E19" s="67"/>
      <c r="F19" s="68"/>
      <c r="G19" s="10"/>
      <c r="H19" s="11"/>
      <c r="I19" s="8">
        <f>-H19+G19</f>
        <v>0</v>
      </c>
    </row>
    <row r="20" spans="1:9" s="54" customFormat="1" ht="16.5" thickBot="1" thickTop="1">
      <c r="A20" s="214" t="s">
        <v>75</v>
      </c>
      <c r="B20" s="215"/>
      <c r="C20" s="53"/>
      <c r="D20" s="69"/>
      <c r="E20" s="70"/>
      <c r="F20" s="70"/>
      <c r="G20" s="12">
        <f>SUM(G11:G19)</f>
        <v>3915000</v>
      </c>
      <c r="H20" s="12">
        <f>SUM(H11:H19)</f>
        <v>1200000</v>
      </c>
      <c r="I20" s="13">
        <f>SUM(I11:I19)</f>
        <v>2715000</v>
      </c>
    </row>
    <row r="21" spans="1:9" ht="15">
      <c r="A21" s="50"/>
      <c r="B21" s="51"/>
      <c r="C21" s="52"/>
      <c r="D21" s="66"/>
      <c r="E21" s="67"/>
      <c r="F21" s="68"/>
      <c r="G21" s="10"/>
      <c r="H21" s="11"/>
      <c r="I21" s="8">
        <f>-H21+G21</f>
        <v>0</v>
      </c>
    </row>
    <row r="22" spans="1:9" ht="8.25" customHeight="1" thickBot="1">
      <c r="A22" s="55"/>
      <c r="B22" s="56"/>
      <c r="C22" s="57"/>
      <c r="D22" s="71"/>
      <c r="E22" s="72"/>
      <c r="F22" s="72"/>
      <c r="G22" s="15"/>
      <c r="H22" s="15"/>
      <c r="I22" s="16"/>
    </row>
    <row r="23" spans="1:9" ht="29.25" customHeight="1" thickBot="1">
      <c r="A23" s="58" t="s">
        <v>2</v>
      </c>
      <c r="B23" s="59"/>
      <c r="C23" s="60"/>
      <c r="D23" s="73"/>
      <c r="E23" s="74"/>
      <c r="F23" s="74"/>
      <c r="G23" s="17">
        <f>G20</f>
        <v>3915000</v>
      </c>
      <c r="H23" s="17">
        <f>H20</f>
        <v>1200000</v>
      </c>
      <c r="I23" s="17">
        <f>I20</f>
        <v>2715000</v>
      </c>
    </row>
    <row r="24" spans="1:9" ht="17.25" customHeight="1">
      <c r="A24" s="1"/>
      <c r="B24" s="1"/>
      <c r="C24" s="1"/>
      <c r="D24" s="1"/>
      <c r="E24" s="1"/>
      <c r="F24" s="1"/>
      <c r="G24" s="61"/>
      <c r="H24" s="61"/>
      <c r="I24" s="61"/>
    </row>
    <row r="25" spans="1:9" ht="17.25" customHeight="1">
      <c r="A25" s="21"/>
      <c r="B25" s="62"/>
      <c r="C25" s="62"/>
      <c r="D25" s="1"/>
      <c r="E25" s="1"/>
      <c r="F25" s="1"/>
      <c r="G25" s="61"/>
      <c r="H25" s="61"/>
      <c r="I25" s="61"/>
    </row>
    <row r="26" spans="1:9" ht="17.25" customHeight="1">
      <c r="A26" s="191" t="s">
        <v>51</v>
      </c>
      <c r="B26" s="204" t="s">
        <v>52</v>
      </c>
      <c r="C26" s="204"/>
      <c r="D26" s="204"/>
      <c r="E26" s="204"/>
      <c r="F26" s="204"/>
      <c r="G26" s="61"/>
      <c r="H26" s="61"/>
      <c r="I26" s="61"/>
    </row>
    <row r="27" spans="1:9" ht="9" customHeight="1">
      <c r="A27" s="191"/>
      <c r="B27" s="75"/>
      <c r="C27" s="75"/>
      <c r="D27" s="75"/>
      <c r="E27" s="75"/>
      <c r="F27" s="75"/>
      <c r="G27" s="61"/>
      <c r="H27" s="61"/>
      <c r="I27" s="61"/>
    </row>
    <row r="28" spans="1:6" ht="49.5" customHeight="1">
      <c r="A28" s="192" t="s">
        <v>15</v>
      </c>
      <c r="B28" s="204" t="s">
        <v>53</v>
      </c>
      <c r="C28" s="204"/>
      <c r="D28" s="204"/>
      <c r="E28" s="204"/>
      <c r="F28" s="204"/>
    </row>
    <row r="29" spans="1:6" ht="37.5" customHeight="1">
      <c r="A29" s="192" t="s">
        <v>12</v>
      </c>
      <c r="B29" s="204" t="s">
        <v>55</v>
      </c>
      <c r="C29" s="204"/>
      <c r="D29" s="204"/>
      <c r="E29" s="204"/>
      <c r="F29" s="204"/>
    </row>
    <row r="30" spans="1:6" ht="35.25" customHeight="1">
      <c r="A30" s="192" t="s">
        <v>13</v>
      </c>
      <c r="B30" s="204" t="s">
        <v>54</v>
      </c>
      <c r="C30" s="204"/>
      <c r="D30" s="204"/>
      <c r="E30" s="204"/>
      <c r="F30" s="204"/>
    </row>
  </sheetData>
  <sheetProtection/>
  <mergeCells count="17">
    <mergeCell ref="D7:D8"/>
    <mergeCell ref="A7:A8"/>
    <mergeCell ref="B7:B8"/>
    <mergeCell ref="A20:B20"/>
    <mergeCell ref="C7:C8"/>
    <mergeCell ref="G7:G8"/>
    <mergeCell ref="F7:F8"/>
    <mergeCell ref="H7:H8"/>
    <mergeCell ref="I7:I8"/>
    <mergeCell ref="E7:E8"/>
    <mergeCell ref="B30:F30"/>
    <mergeCell ref="B26:F26"/>
    <mergeCell ref="A11:A13"/>
    <mergeCell ref="A16:A18"/>
    <mergeCell ref="A14:A15"/>
    <mergeCell ref="B28:F28"/>
    <mergeCell ref="B29:F29"/>
  </mergeCells>
  <printOptions/>
  <pageMargins left="0.27" right="0.22" top="1.1811023622047245" bottom="0.5511811023622047" header="0.31496062992125984" footer="0.31496062992125984"/>
  <pageSetup fitToHeight="0" fitToWidth="1" horizontalDpi="600" verticalDpi="600" orientation="landscape" paperSize="9" scale="78" r:id="rId2"/>
  <headerFooter>
    <oddHeader>&amp;L&amp;G&amp;C&amp;G&amp;R&amp;"-,Bold"Agreement Symbol:  
Agreement Amendment: 
&amp;"-,Italic"Budget Submission Sheet&amp;"-,Bold"
</oddHeader>
    <oddFooter>&amp;R&amp;9&amp;P of &amp;N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R42"/>
  <sheetViews>
    <sheetView tabSelected="1" zoomScale="85" zoomScaleNormal="85" zoomScalePageLayoutView="0" workbookViewId="0" topLeftCell="A1">
      <selection activeCell="P10" sqref="P10"/>
    </sheetView>
  </sheetViews>
  <sheetFormatPr defaultColWidth="9.140625" defaultRowHeight="15"/>
  <cols>
    <col min="1" max="1" width="2.140625" style="2" customWidth="1"/>
    <col min="2" max="2" width="20.57421875" style="21" customWidth="1"/>
    <col min="3" max="3" width="7.140625" style="2" customWidth="1"/>
    <col min="4" max="4" width="24.140625" style="21" customWidth="1"/>
    <col min="5" max="5" width="15.140625" style="21" bestFit="1" customWidth="1"/>
    <col min="6" max="7" width="9.00390625" style="18" customWidth="1"/>
    <col min="8" max="8" width="25.7109375" style="2" customWidth="1"/>
    <col min="9" max="9" width="27.421875" style="18" customWidth="1"/>
    <col min="10" max="10" width="12.00390625" style="18" customWidth="1"/>
    <col min="11" max="11" width="13.00390625" style="76" customWidth="1"/>
    <col min="12" max="12" width="9.8515625" style="76" customWidth="1"/>
    <col min="13" max="13" width="12.57421875" style="76" bestFit="1" customWidth="1"/>
    <col min="14" max="14" width="15.421875" style="89" customWidth="1"/>
    <col min="15" max="15" width="13.28125" style="2" customWidth="1"/>
    <col min="16" max="16" width="15.8515625" style="2" customWidth="1"/>
    <col min="17" max="17" width="12.140625" style="2" customWidth="1"/>
    <col min="18" max="18" width="11.57421875" style="2" bestFit="1" customWidth="1"/>
    <col min="19" max="16384" width="9.140625" style="2" customWidth="1"/>
  </cols>
  <sheetData>
    <row r="1" ht="15.75" thickBot="1"/>
    <row r="2" spans="3:15" ht="15" customHeight="1">
      <c r="C2" s="232" t="s">
        <v>0</v>
      </c>
      <c r="D2" s="233"/>
      <c r="E2" s="236"/>
      <c r="F2" s="237"/>
      <c r="G2" s="237"/>
      <c r="H2" s="238"/>
      <c r="J2" s="90"/>
      <c r="O2" s="14" t="s">
        <v>57</v>
      </c>
    </row>
    <row r="3" spans="3:10" ht="15" customHeight="1">
      <c r="C3" s="234" t="s">
        <v>56</v>
      </c>
      <c r="D3" s="235"/>
      <c r="E3" s="239" t="s">
        <v>72</v>
      </c>
      <c r="F3" s="240"/>
      <c r="G3" s="240"/>
      <c r="H3" s="241"/>
      <c r="J3" s="90"/>
    </row>
    <row r="4" spans="3:10" ht="15" customHeight="1" thickBot="1">
      <c r="C4" s="230" t="s">
        <v>11</v>
      </c>
      <c r="D4" s="231"/>
      <c r="E4" s="242"/>
      <c r="F4" s="243"/>
      <c r="G4" s="243"/>
      <c r="H4" s="244"/>
      <c r="J4" s="90"/>
    </row>
    <row r="5" spans="2:17" ht="15.75" customHeight="1">
      <c r="B5" s="83"/>
      <c r="C5" s="76"/>
      <c r="J5" s="90"/>
      <c r="O5" s="83" t="s">
        <v>16</v>
      </c>
      <c r="P5" s="91"/>
      <c r="Q5" s="91"/>
    </row>
    <row r="6" ht="15.75" thickBot="1"/>
    <row r="7" spans="2:17" ht="15.75" thickBot="1">
      <c r="B7" s="84">
        <v>1</v>
      </c>
      <c r="C7" s="77">
        <v>2</v>
      </c>
      <c r="D7" s="92">
        <v>3</v>
      </c>
      <c r="E7" s="84">
        <v>4</v>
      </c>
      <c r="F7" s="77">
        <v>5</v>
      </c>
      <c r="G7" s="92">
        <v>6</v>
      </c>
      <c r="H7" s="84">
        <v>7</v>
      </c>
      <c r="I7" s="77">
        <v>8</v>
      </c>
      <c r="J7" s="92">
        <v>9</v>
      </c>
      <c r="K7" s="84">
        <v>10</v>
      </c>
      <c r="L7" s="77">
        <v>11</v>
      </c>
      <c r="M7" s="92">
        <v>12</v>
      </c>
      <c r="N7" s="84">
        <v>13</v>
      </c>
      <c r="O7" s="77">
        <v>14</v>
      </c>
      <c r="P7" s="92">
        <v>15</v>
      </c>
      <c r="Q7" s="84">
        <v>16</v>
      </c>
    </row>
    <row r="8" spans="2:17" ht="15">
      <c r="B8" s="216" t="s">
        <v>48</v>
      </c>
      <c r="C8" s="220" t="s">
        <v>17</v>
      </c>
      <c r="D8" s="216" t="s">
        <v>18</v>
      </c>
      <c r="E8" s="216" t="s">
        <v>60</v>
      </c>
      <c r="F8" s="222" t="s">
        <v>19</v>
      </c>
      <c r="G8" s="93"/>
      <c r="H8" s="224" t="s">
        <v>20</v>
      </c>
      <c r="I8" s="94" t="s">
        <v>21</v>
      </c>
      <c r="J8" s="222" t="s">
        <v>14</v>
      </c>
      <c r="K8" s="95" t="s">
        <v>22</v>
      </c>
      <c r="L8" s="226" t="s">
        <v>7</v>
      </c>
      <c r="M8" s="95" t="s">
        <v>23</v>
      </c>
      <c r="N8" s="228" t="s">
        <v>8</v>
      </c>
      <c r="O8" s="224" t="s">
        <v>24</v>
      </c>
      <c r="P8" s="224" t="s">
        <v>25</v>
      </c>
      <c r="Q8" s="218" t="s">
        <v>26</v>
      </c>
    </row>
    <row r="9" spans="2:17" ht="15">
      <c r="B9" s="217"/>
      <c r="C9" s="221"/>
      <c r="D9" s="217"/>
      <c r="E9" s="217"/>
      <c r="F9" s="223"/>
      <c r="G9" s="96"/>
      <c r="H9" s="225"/>
      <c r="I9" s="97" t="s">
        <v>27</v>
      </c>
      <c r="J9" s="223"/>
      <c r="K9" s="98" t="s">
        <v>28</v>
      </c>
      <c r="L9" s="227"/>
      <c r="M9" s="98" t="s">
        <v>28</v>
      </c>
      <c r="N9" s="229"/>
      <c r="O9" s="225"/>
      <c r="P9" s="225"/>
      <c r="Q9" s="219"/>
    </row>
    <row r="10" spans="2:17" ht="15">
      <c r="B10" s="78" t="str">
        <f>Budget!A9</f>
        <v>OBJECTIVE: Health status of the population improved (taken from the CEOI document)</v>
      </c>
      <c r="C10" s="99"/>
      <c r="D10" s="99"/>
      <c r="E10" s="100"/>
      <c r="F10" s="101"/>
      <c r="G10" s="101"/>
      <c r="H10" s="101"/>
      <c r="I10" s="101"/>
      <c r="J10" s="102"/>
      <c r="K10" s="102"/>
      <c r="L10" s="103"/>
      <c r="M10" s="103"/>
      <c r="N10" s="103"/>
      <c r="O10" s="103"/>
      <c r="P10" s="103"/>
      <c r="Q10" s="104"/>
    </row>
    <row r="11" spans="2:17" ht="15" customHeight="1">
      <c r="B11" s="78" t="s">
        <v>76</v>
      </c>
      <c r="C11" s="99"/>
      <c r="D11" s="99"/>
      <c r="E11" s="100"/>
      <c r="F11" s="101"/>
      <c r="G11" s="101"/>
      <c r="H11" s="101"/>
      <c r="I11" s="101"/>
      <c r="J11" s="102"/>
      <c r="K11" s="102"/>
      <c r="L11" s="103"/>
      <c r="M11" s="103"/>
      <c r="N11" s="103"/>
      <c r="O11" s="103"/>
      <c r="P11" s="103"/>
      <c r="Q11" s="104"/>
    </row>
    <row r="12" spans="2:17" ht="15">
      <c r="B12" s="85" t="s">
        <v>59</v>
      </c>
      <c r="C12" s="79">
        <v>1</v>
      </c>
      <c r="D12" s="105" t="s">
        <v>29</v>
      </c>
      <c r="E12" s="106" t="s">
        <v>61</v>
      </c>
      <c r="F12" s="107" t="s">
        <v>30</v>
      </c>
      <c r="G12" s="107"/>
      <c r="H12" s="108">
        <v>0.15</v>
      </c>
      <c r="I12" s="79" t="s">
        <v>47</v>
      </c>
      <c r="J12" s="79"/>
      <c r="K12" s="109">
        <v>50000</v>
      </c>
      <c r="L12" s="110">
        <v>12</v>
      </c>
      <c r="M12" s="111">
        <f>L12*K12</f>
        <v>600000</v>
      </c>
      <c r="N12" s="109">
        <v>500000</v>
      </c>
      <c r="O12" s="112">
        <f>N12/M12</f>
        <v>0.8333333333333334</v>
      </c>
      <c r="P12" s="203">
        <v>100000</v>
      </c>
      <c r="Q12" s="113">
        <f>P12/M12</f>
        <v>0.16666666666666666</v>
      </c>
    </row>
    <row r="13" spans="2:18" ht="15">
      <c r="B13" s="85" t="s">
        <v>59</v>
      </c>
      <c r="C13" s="79">
        <v>2</v>
      </c>
      <c r="D13" s="105" t="s">
        <v>31</v>
      </c>
      <c r="E13" s="106" t="s">
        <v>62</v>
      </c>
      <c r="F13" s="107" t="s">
        <v>32</v>
      </c>
      <c r="G13" s="107"/>
      <c r="H13" s="108">
        <v>0.5</v>
      </c>
      <c r="I13" s="79" t="s">
        <v>47</v>
      </c>
      <c r="J13" s="79"/>
      <c r="K13" s="109">
        <v>35000</v>
      </c>
      <c r="L13" s="110">
        <v>9</v>
      </c>
      <c r="M13" s="111">
        <f aca="true" t="shared" si="0" ref="M13:M21">K13*L13</f>
        <v>315000</v>
      </c>
      <c r="N13" s="109">
        <v>100000</v>
      </c>
      <c r="O13" s="112">
        <f>N13/M13</f>
        <v>0.31746031746031744</v>
      </c>
      <c r="P13" s="203">
        <v>215000</v>
      </c>
      <c r="Q13" s="113">
        <f>P13/M13</f>
        <v>0.6825396825396826</v>
      </c>
      <c r="R13" s="114"/>
    </row>
    <row r="14" spans="2:17" ht="15">
      <c r="B14" s="85" t="s">
        <v>59</v>
      </c>
      <c r="C14" s="79">
        <v>3</v>
      </c>
      <c r="D14" s="106" t="s">
        <v>33</v>
      </c>
      <c r="E14" s="106" t="s">
        <v>62</v>
      </c>
      <c r="F14" s="107" t="s">
        <v>32</v>
      </c>
      <c r="G14" s="107"/>
      <c r="H14" s="108">
        <v>1</v>
      </c>
      <c r="I14" s="79" t="s">
        <v>47</v>
      </c>
      <c r="J14" s="79"/>
      <c r="K14" s="109">
        <v>35000</v>
      </c>
      <c r="L14" s="110">
        <v>12</v>
      </c>
      <c r="M14" s="111">
        <f t="shared" si="0"/>
        <v>420000</v>
      </c>
      <c r="N14" s="109">
        <v>0</v>
      </c>
      <c r="O14" s="112">
        <f>N14/M14</f>
        <v>0</v>
      </c>
      <c r="P14" s="203">
        <f>M14-N14</f>
        <v>420000</v>
      </c>
      <c r="Q14" s="113">
        <f>P14/M14</f>
        <v>1</v>
      </c>
    </row>
    <row r="15" spans="2:17" ht="15">
      <c r="B15" s="85" t="s">
        <v>59</v>
      </c>
      <c r="C15" s="79">
        <v>4</v>
      </c>
      <c r="D15" s="106" t="s">
        <v>34</v>
      </c>
      <c r="E15" s="106" t="s">
        <v>62</v>
      </c>
      <c r="F15" s="107" t="s">
        <v>30</v>
      </c>
      <c r="G15" s="107"/>
      <c r="H15" s="108">
        <v>1</v>
      </c>
      <c r="I15" s="79" t="s">
        <v>47</v>
      </c>
      <c r="J15" s="79"/>
      <c r="K15" s="109">
        <v>35000</v>
      </c>
      <c r="L15" s="110">
        <v>12</v>
      </c>
      <c r="M15" s="111">
        <f t="shared" si="0"/>
        <v>420000</v>
      </c>
      <c r="N15" s="109">
        <v>0</v>
      </c>
      <c r="O15" s="112">
        <f>N15/M15</f>
        <v>0</v>
      </c>
      <c r="P15" s="203">
        <f>M15-N15</f>
        <v>420000</v>
      </c>
      <c r="Q15" s="113">
        <f>P15/M15</f>
        <v>1</v>
      </c>
    </row>
    <row r="16" spans="2:17" ht="15">
      <c r="B16" s="85" t="s">
        <v>59</v>
      </c>
      <c r="C16" s="79">
        <v>5</v>
      </c>
      <c r="D16" s="105" t="s">
        <v>31</v>
      </c>
      <c r="E16" s="106" t="s">
        <v>61</v>
      </c>
      <c r="F16" s="107" t="s">
        <v>30</v>
      </c>
      <c r="G16" s="107"/>
      <c r="H16" s="108">
        <v>0.75</v>
      </c>
      <c r="I16" s="79" t="s">
        <v>47</v>
      </c>
      <c r="J16" s="79"/>
      <c r="K16" s="109">
        <v>50000</v>
      </c>
      <c r="L16" s="110">
        <v>12</v>
      </c>
      <c r="M16" s="111">
        <f t="shared" si="0"/>
        <v>600000</v>
      </c>
      <c r="N16" s="109">
        <v>200000</v>
      </c>
      <c r="O16" s="112">
        <f>N16/M16</f>
        <v>0.3333333333333333</v>
      </c>
      <c r="P16" s="203">
        <v>400000</v>
      </c>
      <c r="Q16" s="113">
        <f>P16/M16</f>
        <v>0.6666666666666666</v>
      </c>
    </row>
    <row r="17" spans="2:18" ht="15">
      <c r="B17" s="85" t="s">
        <v>59</v>
      </c>
      <c r="C17" s="79">
        <v>6</v>
      </c>
      <c r="D17" s="105" t="s">
        <v>31</v>
      </c>
      <c r="E17" s="106" t="s">
        <v>61</v>
      </c>
      <c r="F17" s="107" t="s">
        <v>32</v>
      </c>
      <c r="G17" s="107"/>
      <c r="H17" s="108">
        <v>0.5</v>
      </c>
      <c r="I17" s="79" t="s">
        <v>47</v>
      </c>
      <c r="J17" s="79"/>
      <c r="K17" s="109">
        <v>35000</v>
      </c>
      <c r="L17" s="110">
        <v>9</v>
      </c>
      <c r="M17" s="111">
        <f t="shared" si="0"/>
        <v>315000</v>
      </c>
      <c r="N17" s="109">
        <v>100000</v>
      </c>
      <c r="O17" s="112">
        <f>N17/M17</f>
        <v>0.31746031746031744</v>
      </c>
      <c r="P17" s="203">
        <v>215000</v>
      </c>
      <c r="Q17" s="113">
        <f>P17/M17</f>
        <v>0.6825396825396826</v>
      </c>
      <c r="R17" s="114"/>
    </row>
    <row r="18" spans="2:17" ht="15">
      <c r="B18" s="85" t="s">
        <v>59</v>
      </c>
      <c r="C18" s="79">
        <v>7</v>
      </c>
      <c r="D18" s="106" t="s">
        <v>33</v>
      </c>
      <c r="E18" s="106" t="s">
        <v>61</v>
      </c>
      <c r="F18" s="107" t="s">
        <v>32</v>
      </c>
      <c r="G18" s="107"/>
      <c r="H18" s="108">
        <v>1</v>
      </c>
      <c r="I18" s="79" t="s">
        <v>47</v>
      </c>
      <c r="J18" s="79"/>
      <c r="K18" s="109">
        <v>35000</v>
      </c>
      <c r="L18" s="110">
        <v>12</v>
      </c>
      <c r="M18" s="111">
        <f t="shared" si="0"/>
        <v>420000</v>
      </c>
      <c r="N18" s="109">
        <v>0</v>
      </c>
      <c r="O18" s="112">
        <f>N18/M18</f>
        <v>0</v>
      </c>
      <c r="P18" s="203">
        <f>M18-N18</f>
        <v>420000</v>
      </c>
      <c r="Q18" s="113">
        <f>P18/M18</f>
        <v>1</v>
      </c>
    </row>
    <row r="19" spans="2:17" ht="15">
      <c r="B19" s="85" t="s">
        <v>59</v>
      </c>
      <c r="C19" s="79">
        <v>8</v>
      </c>
      <c r="D19" s="106" t="s">
        <v>34</v>
      </c>
      <c r="E19" s="106" t="s">
        <v>61</v>
      </c>
      <c r="F19" s="107" t="s">
        <v>30</v>
      </c>
      <c r="G19" s="107"/>
      <c r="H19" s="108">
        <v>1</v>
      </c>
      <c r="I19" s="79" t="s">
        <v>47</v>
      </c>
      <c r="J19" s="79"/>
      <c r="K19" s="109">
        <v>35000</v>
      </c>
      <c r="L19" s="110">
        <v>12</v>
      </c>
      <c r="M19" s="111">
        <f t="shared" si="0"/>
        <v>420000</v>
      </c>
      <c r="N19" s="109">
        <v>0</v>
      </c>
      <c r="O19" s="112">
        <f>N19/M19</f>
        <v>0</v>
      </c>
      <c r="P19" s="203">
        <f>M19-N19</f>
        <v>420000</v>
      </c>
      <c r="Q19" s="113">
        <f>P19/M19</f>
        <v>1</v>
      </c>
    </row>
    <row r="20" spans="2:18" ht="15">
      <c r="B20" s="85" t="s">
        <v>59</v>
      </c>
      <c r="C20" s="79">
        <v>9</v>
      </c>
      <c r="D20" s="105" t="s">
        <v>35</v>
      </c>
      <c r="E20" s="106" t="s">
        <v>62</v>
      </c>
      <c r="F20" s="107" t="s">
        <v>30</v>
      </c>
      <c r="G20" s="107"/>
      <c r="H20" s="108">
        <v>0.25</v>
      </c>
      <c r="I20" s="79" t="s">
        <v>47</v>
      </c>
      <c r="J20" s="79"/>
      <c r="K20" s="109">
        <v>100000</v>
      </c>
      <c r="L20" s="110">
        <v>12</v>
      </c>
      <c r="M20" s="111">
        <f t="shared" si="0"/>
        <v>1200000</v>
      </c>
      <c r="N20" s="109">
        <v>800000</v>
      </c>
      <c r="O20" s="112">
        <f>N20/M20</f>
        <v>0.6666666666666666</v>
      </c>
      <c r="P20" s="203">
        <v>400000</v>
      </c>
      <c r="Q20" s="113">
        <f>P20/M20</f>
        <v>0.3333333333333333</v>
      </c>
      <c r="R20" s="114"/>
    </row>
    <row r="21" spans="2:18" ht="15.75" thickBot="1">
      <c r="B21" s="85" t="s">
        <v>59</v>
      </c>
      <c r="C21" s="79">
        <v>10</v>
      </c>
      <c r="D21" s="105" t="s">
        <v>36</v>
      </c>
      <c r="E21" s="106" t="s">
        <v>62</v>
      </c>
      <c r="F21" s="107" t="s">
        <v>32</v>
      </c>
      <c r="G21" s="107"/>
      <c r="H21" s="108">
        <v>0.5</v>
      </c>
      <c r="I21" s="79" t="s">
        <v>47</v>
      </c>
      <c r="J21" s="79"/>
      <c r="K21" s="109">
        <v>75000</v>
      </c>
      <c r="L21" s="110">
        <v>9</v>
      </c>
      <c r="M21" s="111">
        <f t="shared" si="0"/>
        <v>675000</v>
      </c>
      <c r="N21" s="109">
        <v>300000</v>
      </c>
      <c r="O21" s="112">
        <f>N21/M21</f>
        <v>0.4444444444444444</v>
      </c>
      <c r="P21" s="203">
        <v>375000</v>
      </c>
      <c r="Q21" s="113">
        <f>P21/M21</f>
        <v>0.5555555555555556</v>
      </c>
      <c r="R21" s="114"/>
    </row>
    <row r="22" spans="2:17" s="14" customFormat="1" ht="15.75" thickTop="1">
      <c r="B22" s="139"/>
      <c r="C22" s="140"/>
      <c r="D22" s="141" t="s">
        <v>66</v>
      </c>
      <c r="E22" s="142"/>
      <c r="F22" s="143"/>
      <c r="G22" s="143"/>
      <c r="H22" s="143"/>
      <c r="I22" s="140"/>
      <c r="J22" s="140"/>
      <c r="K22" s="144"/>
      <c r="L22" s="144"/>
      <c r="M22" s="145">
        <f>SUM(M12:M21)</f>
        <v>5385000</v>
      </c>
      <c r="N22" s="145">
        <f>SUM(N12:N21)</f>
        <v>2000000</v>
      </c>
      <c r="O22" s="146" t="s">
        <v>71</v>
      </c>
      <c r="P22" s="145">
        <f>SUM(P12:P21)</f>
        <v>3385000</v>
      </c>
      <c r="Q22" s="147" t="s">
        <v>71</v>
      </c>
    </row>
    <row r="23" spans="2:17" s="14" customFormat="1" ht="15">
      <c r="B23" s="86"/>
      <c r="C23" s="80"/>
      <c r="D23" s="115"/>
      <c r="E23" s="115"/>
      <c r="F23" s="116"/>
      <c r="G23" s="116"/>
      <c r="H23" s="117"/>
      <c r="I23" s="80"/>
      <c r="J23" s="80"/>
      <c r="K23" s="118"/>
      <c r="L23" s="119"/>
      <c r="M23" s="120"/>
      <c r="N23" s="121"/>
      <c r="O23" s="122"/>
      <c r="P23" s="120"/>
      <c r="Q23" s="122"/>
    </row>
    <row r="24" spans="2:17" s="14" customFormat="1" ht="15">
      <c r="B24" s="85" t="s">
        <v>58</v>
      </c>
      <c r="C24" s="79">
        <v>1</v>
      </c>
      <c r="D24" s="106" t="s">
        <v>63</v>
      </c>
      <c r="E24" s="106" t="s">
        <v>61</v>
      </c>
      <c r="F24" s="116"/>
      <c r="G24" s="116"/>
      <c r="H24" s="117"/>
      <c r="I24" s="80"/>
      <c r="J24" s="80"/>
      <c r="K24" s="118"/>
      <c r="L24" s="119"/>
      <c r="M24" s="120"/>
      <c r="N24" s="121"/>
      <c r="O24" s="122"/>
      <c r="P24" s="120"/>
      <c r="Q24" s="122"/>
    </row>
    <row r="25" spans="2:17" s="14" customFormat="1" ht="15">
      <c r="B25" s="85" t="s">
        <v>58</v>
      </c>
      <c r="C25" s="79">
        <v>2</v>
      </c>
      <c r="D25" s="106" t="s">
        <v>36</v>
      </c>
      <c r="E25" s="106" t="s">
        <v>61</v>
      </c>
      <c r="F25" s="116"/>
      <c r="G25" s="116"/>
      <c r="H25" s="117"/>
      <c r="I25" s="80"/>
      <c r="J25" s="80"/>
      <c r="K25" s="118"/>
      <c r="L25" s="119"/>
      <c r="M25" s="120"/>
      <c r="N25" s="121"/>
      <c r="O25" s="122"/>
      <c r="P25" s="120"/>
      <c r="Q25" s="122"/>
    </row>
    <row r="26" spans="2:17" s="14" customFormat="1" ht="15">
      <c r="B26" s="85" t="s">
        <v>58</v>
      </c>
      <c r="C26" s="79">
        <v>3</v>
      </c>
      <c r="D26" s="106" t="s">
        <v>64</v>
      </c>
      <c r="E26" s="106" t="s">
        <v>61</v>
      </c>
      <c r="F26" s="116"/>
      <c r="G26" s="116"/>
      <c r="H26" s="117"/>
      <c r="I26" s="80"/>
      <c r="J26" s="80"/>
      <c r="K26" s="118"/>
      <c r="L26" s="119"/>
      <c r="M26" s="120"/>
      <c r="N26" s="121"/>
      <c r="O26" s="122"/>
      <c r="P26" s="120"/>
      <c r="Q26" s="122"/>
    </row>
    <row r="27" spans="2:17" s="14" customFormat="1" ht="15">
      <c r="B27" s="85" t="s">
        <v>58</v>
      </c>
      <c r="C27" s="79">
        <v>4</v>
      </c>
      <c r="D27" s="106" t="s">
        <v>37</v>
      </c>
      <c r="E27" s="106" t="s">
        <v>61</v>
      </c>
      <c r="F27" s="116"/>
      <c r="G27" s="116"/>
      <c r="H27" s="117"/>
      <c r="I27" s="80"/>
      <c r="J27" s="80"/>
      <c r="K27" s="118"/>
      <c r="L27" s="119"/>
      <c r="M27" s="120"/>
      <c r="N27" s="121"/>
      <c r="O27" s="122"/>
      <c r="P27" s="120"/>
      <c r="Q27" s="122"/>
    </row>
    <row r="28" spans="2:17" s="14" customFormat="1" ht="15.75" thickBot="1">
      <c r="B28" s="85" t="s">
        <v>58</v>
      </c>
      <c r="C28" s="79">
        <v>5</v>
      </c>
      <c r="D28" s="106" t="s">
        <v>65</v>
      </c>
      <c r="E28" s="106" t="s">
        <v>61</v>
      </c>
      <c r="F28" s="116"/>
      <c r="G28" s="116"/>
      <c r="H28" s="117"/>
      <c r="I28" s="80"/>
      <c r="J28" s="80"/>
      <c r="K28" s="118"/>
      <c r="L28" s="119"/>
      <c r="M28" s="120"/>
      <c r="N28" s="121"/>
      <c r="O28" s="122"/>
      <c r="P28" s="120"/>
      <c r="Q28" s="122"/>
    </row>
    <row r="29" spans="2:17" s="14" customFormat="1" ht="15.75" thickTop="1">
      <c r="B29" s="139"/>
      <c r="C29" s="140"/>
      <c r="D29" s="141" t="s">
        <v>67</v>
      </c>
      <c r="E29" s="142"/>
      <c r="F29" s="143"/>
      <c r="G29" s="143"/>
      <c r="H29" s="143"/>
      <c r="I29" s="140"/>
      <c r="J29" s="140"/>
      <c r="K29" s="144"/>
      <c r="L29" s="144"/>
      <c r="M29" s="145">
        <f>SUM(M24:M28)</f>
        <v>0</v>
      </c>
      <c r="N29" s="145">
        <f>SUM(N24:N28)</f>
        <v>0</v>
      </c>
      <c r="O29" s="146" t="s">
        <v>71</v>
      </c>
      <c r="P29" s="145">
        <f>SUM(P24:P28)</f>
        <v>0</v>
      </c>
      <c r="Q29" s="147" t="s">
        <v>71</v>
      </c>
    </row>
    <row r="30" spans="2:17" ht="15">
      <c r="B30" s="85"/>
      <c r="C30" s="79"/>
      <c r="D30" s="106"/>
      <c r="E30" s="106"/>
      <c r="F30" s="107"/>
      <c r="G30" s="107"/>
      <c r="H30" s="108"/>
      <c r="I30" s="79"/>
      <c r="J30" s="79"/>
      <c r="K30" s="109">
        <v>0</v>
      </c>
      <c r="L30" s="110"/>
      <c r="M30" s="123"/>
      <c r="N30" s="193"/>
      <c r="O30" s="123"/>
      <c r="P30" s="123"/>
      <c r="Q30" s="113"/>
    </row>
    <row r="31" spans="2:17" ht="15.75" thickBot="1">
      <c r="B31" s="194"/>
      <c r="C31" s="195"/>
      <c r="D31" s="196"/>
      <c r="E31" s="197"/>
      <c r="F31" s="198"/>
      <c r="G31" s="198"/>
      <c r="H31" s="199"/>
      <c r="I31" s="200"/>
      <c r="J31" s="201"/>
      <c r="K31" s="202"/>
      <c r="L31" s="202"/>
      <c r="M31" s="124"/>
      <c r="N31" s="193"/>
      <c r="O31" s="125"/>
      <c r="P31" s="126"/>
      <c r="Q31" s="127"/>
    </row>
    <row r="32" spans="2:17" ht="15.75" thickTop="1">
      <c r="B32" s="152"/>
      <c r="C32" s="153"/>
      <c r="D32" s="148" t="s">
        <v>38</v>
      </c>
      <c r="E32" s="154"/>
      <c r="F32" s="155"/>
      <c r="G32" s="155"/>
      <c r="H32" s="149"/>
      <c r="I32" s="153"/>
      <c r="J32" s="153"/>
      <c r="K32" s="150"/>
      <c r="L32" s="150"/>
      <c r="M32" s="151">
        <f>SUM(M29,M22)</f>
        <v>5385000</v>
      </c>
      <c r="N32" s="151">
        <f>SUM(N29,N22)</f>
        <v>2000000</v>
      </c>
      <c r="O32" s="156" t="s">
        <v>71</v>
      </c>
      <c r="P32" s="151">
        <f>SUM(P29,P22)</f>
        <v>3385000</v>
      </c>
      <c r="Q32" s="157" t="s">
        <v>71</v>
      </c>
    </row>
    <row r="33" spans="2:17" s="168" customFormat="1" ht="15">
      <c r="B33" s="158"/>
      <c r="C33" s="159"/>
      <c r="D33" s="160"/>
      <c r="E33" s="161"/>
      <c r="F33" s="162"/>
      <c r="G33" s="162"/>
      <c r="H33" s="163"/>
      <c r="I33" s="164"/>
      <c r="J33" s="164"/>
      <c r="K33" s="165"/>
      <c r="L33" s="165"/>
      <c r="M33" s="165"/>
      <c r="N33" s="165"/>
      <c r="O33" s="166"/>
      <c r="P33" s="165"/>
      <c r="Q33" s="167"/>
    </row>
    <row r="34" spans="2:17" ht="15">
      <c r="B34" s="87"/>
      <c r="C34" s="81"/>
      <c r="D34" s="128"/>
      <c r="E34" s="129"/>
      <c r="F34" s="130"/>
      <c r="G34" s="130"/>
      <c r="H34" s="131"/>
      <c r="I34" s="132"/>
      <c r="J34" s="132"/>
      <c r="K34" s="133"/>
      <c r="L34" s="133"/>
      <c r="M34" s="133"/>
      <c r="N34" s="134"/>
      <c r="O34" s="135"/>
      <c r="P34" s="136"/>
      <c r="Q34" s="137"/>
    </row>
    <row r="35" spans="2:17" ht="15">
      <c r="B35" s="176" t="s">
        <v>39</v>
      </c>
      <c r="C35" s="177" t="s">
        <v>39</v>
      </c>
      <c r="D35" s="178" t="s">
        <v>68</v>
      </c>
      <c r="E35" s="179"/>
      <c r="F35" s="169"/>
      <c r="G35" s="169"/>
      <c r="H35" s="169"/>
      <c r="I35" s="177"/>
      <c r="J35" s="177"/>
      <c r="K35" s="170"/>
      <c r="L35" s="171"/>
      <c r="M35" s="180">
        <f>M22</f>
        <v>5385000</v>
      </c>
      <c r="N35" s="180">
        <f>N22</f>
        <v>2000000</v>
      </c>
      <c r="O35" s="181" t="str">
        <f>O22</f>
        <v> </v>
      </c>
      <c r="P35" s="172">
        <f>P22</f>
        <v>3385000</v>
      </c>
      <c r="Q35" s="182" t="str">
        <f>Q22</f>
        <v> </v>
      </c>
    </row>
    <row r="36" spans="2:17" ht="15">
      <c r="B36" s="176" t="s">
        <v>41</v>
      </c>
      <c r="C36" s="177" t="s">
        <v>41</v>
      </c>
      <c r="D36" s="178" t="s">
        <v>69</v>
      </c>
      <c r="E36" s="179"/>
      <c r="F36" s="169"/>
      <c r="G36" s="169"/>
      <c r="H36" s="169"/>
      <c r="I36" s="177"/>
      <c r="J36" s="177"/>
      <c r="K36" s="170"/>
      <c r="L36" s="171"/>
      <c r="M36" s="180">
        <f>M29</f>
        <v>0</v>
      </c>
      <c r="N36" s="180">
        <f>N29</f>
        <v>0</v>
      </c>
      <c r="O36" s="181" t="str">
        <f>O29</f>
        <v> </v>
      </c>
      <c r="P36" s="172">
        <f>P29</f>
        <v>0</v>
      </c>
      <c r="Q36" s="182" t="str">
        <f>Q29</f>
        <v> </v>
      </c>
    </row>
    <row r="37" spans="2:17" ht="15">
      <c r="B37" s="176" t="s">
        <v>42</v>
      </c>
      <c r="C37" s="177" t="s">
        <v>42</v>
      </c>
      <c r="D37" s="178" t="s">
        <v>40</v>
      </c>
      <c r="E37" s="179"/>
      <c r="F37" s="169"/>
      <c r="G37" s="169"/>
      <c r="H37" s="169"/>
      <c r="I37" s="177"/>
      <c r="J37" s="177"/>
      <c r="K37" s="170"/>
      <c r="L37" s="171"/>
      <c r="M37" s="180"/>
      <c r="N37" s="180"/>
      <c r="O37" s="181"/>
      <c r="P37" s="172"/>
      <c r="Q37" s="182"/>
    </row>
    <row r="38" spans="2:17" ht="15">
      <c r="B38" s="176" t="s">
        <v>43</v>
      </c>
      <c r="C38" s="177" t="s">
        <v>43</v>
      </c>
      <c r="D38" s="178" t="s">
        <v>40</v>
      </c>
      <c r="E38" s="179"/>
      <c r="F38" s="169"/>
      <c r="G38" s="169"/>
      <c r="H38" s="169"/>
      <c r="I38" s="177"/>
      <c r="J38" s="177"/>
      <c r="K38" s="170"/>
      <c r="L38" s="171"/>
      <c r="M38" s="180"/>
      <c r="N38" s="180"/>
      <c r="O38" s="181"/>
      <c r="P38" s="172"/>
      <c r="Q38" s="182"/>
    </row>
    <row r="39" spans="2:17" ht="15">
      <c r="B39" s="176"/>
      <c r="C39" s="177"/>
      <c r="D39" s="183" t="s">
        <v>44</v>
      </c>
      <c r="E39" s="184"/>
      <c r="F39" s="173"/>
      <c r="G39" s="173"/>
      <c r="H39" s="173"/>
      <c r="I39" s="185"/>
      <c r="J39" s="185"/>
      <c r="K39" s="174"/>
      <c r="L39" s="175"/>
      <c r="M39" s="186">
        <f>SUM(M35:M38)</f>
        <v>5385000</v>
      </c>
      <c r="N39" s="186">
        <f>SUM(N35:N38)</f>
        <v>2000000</v>
      </c>
      <c r="O39" s="187" t="s">
        <v>71</v>
      </c>
      <c r="P39" s="186">
        <f>SUM(P35:P38)</f>
        <v>3385000</v>
      </c>
      <c r="Q39" s="187" t="s">
        <v>71</v>
      </c>
    </row>
    <row r="41" spans="2:15" ht="15">
      <c r="B41" s="88" t="s">
        <v>45</v>
      </c>
      <c r="D41" s="2"/>
      <c r="O41" s="138"/>
    </row>
    <row r="42" spans="2:4" ht="15">
      <c r="B42" s="88" t="s">
        <v>46</v>
      </c>
      <c r="C42" s="82"/>
      <c r="D42" s="2"/>
    </row>
  </sheetData>
  <sheetProtection/>
  <mergeCells count="18">
    <mergeCell ref="C4:D4"/>
    <mergeCell ref="C2:D2"/>
    <mergeCell ref="C3:D3"/>
    <mergeCell ref="E2:H2"/>
    <mergeCell ref="E3:H3"/>
    <mergeCell ref="E4:H4"/>
    <mergeCell ref="B8:B9"/>
    <mergeCell ref="Q8:Q9"/>
    <mergeCell ref="C8:C9"/>
    <mergeCell ref="D8:D9"/>
    <mergeCell ref="E8:E9"/>
    <mergeCell ref="F8:F9"/>
    <mergeCell ref="H8:H9"/>
    <mergeCell ref="J8:J9"/>
    <mergeCell ref="L8:L9"/>
    <mergeCell ref="N8:N9"/>
    <mergeCell ref="O8:O9"/>
    <mergeCell ref="P8:P9"/>
  </mergeCells>
  <printOptions/>
  <pageMargins left="0.17" right="0.17" top="0.75" bottom="0.75" header="0.3" footer="0.3"/>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UNHCR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Mignon van der Liet-Senders</dc:creator>
  <cp:keywords/>
  <dc:description/>
  <cp:lastModifiedBy>Dima Shehayed</cp:lastModifiedBy>
  <cp:lastPrinted>2019-05-08T07:17:42Z</cp:lastPrinted>
  <dcterms:created xsi:type="dcterms:W3CDTF">2013-12-05T13:44:13Z</dcterms:created>
  <dcterms:modified xsi:type="dcterms:W3CDTF">2021-07-05T05:26:59Z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0x0101003309212AC1A13749970546AC0ED2AA15</vt:lpwstr>
  </property>
</Properties>
</file>