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unhcr365.sharepoint.com/teams/RBEHAGL-UNHCRBOKigaliRwanda-SUPPLYUnit/Shared Documents/SUPPLY  Unit/10-SUPPLY/SUPPLY UNIT KIGALI/Supply Unit filing 2024/1 - Solicitations/Formal solicitations/36 - RFP for Civil Works in Nkamira Transit Center/"/>
    </mc:Choice>
  </mc:AlternateContent>
  <xr:revisionPtr revIDLastSave="0" documentId="8_{ACF6B928-4196-483B-BC70-FB6D0CCB93FD}" xr6:coauthVersionLast="47" xr6:coauthVersionMax="47" xr10:uidLastSave="{00000000-0000-0000-0000-000000000000}"/>
  <bookViews>
    <workbookView xWindow="-103" yWindow="-103" windowWidth="16663" windowHeight="8743" xr2:uid="{00000000-000D-0000-FFFF-FFFF00000000}"/>
  </bookViews>
  <sheets>
    <sheet name="Bill of Quantities" sheetId="2" r:id="rId1"/>
  </sheets>
  <definedNames>
    <definedName name="_xlnm.Print_Area" localSheetId="0">'Bill of Quantities'!$A$2:$J$76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2" l="1"/>
  <c r="F60" i="2" l="1"/>
  <c r="F62" i="2"/>
  <c r="F50" i="2"/>
  <c r="F49" i="2"/>
  <c r="F48" i="2"/>
  <c r="F47" i="2"/>
  <c r="D31" i="2" l="1"/>
  <c r="F31" i="2" s="1"/>
  <c r="F32" i="2" s="1"/>
  <c r="F44" i="2"/>
  <c r="F45" i="2"/>
  <c r="F46" i="2"/>
  <c r="F43" i="2"/>
  <c r="F35" i="2"/>
  <c r="F36" i="2"/>
  <c r="F9" i="2"/>
  <c r="F10" i="2"/>
  <c r="F8" i="2"/>
  <c r="F51" i="2" l="1"/>
  <c r="F52" i="2" s="1"/>
  <c r="F69" i="2" s="1"/>
  <c r="F58" i="2" l="1"/>
  <c r="F57" i="2"/>
  <c r="F54" i="2"/>
  <c r="F55" i="2"/>
  <c r="F19" i="2"/>
  <c r="F18" i="2"/>
  <c r="F17" i="2"/>
  <c r="F16" i="2"/>
  <c r="F15" i="2"/>
  <c r="F56" i="2" l="1"/>
  <c r="F23" i="2" l="1"/>
  <c r="F11" i="2" l="1"/>
  <c r="F12" i="2" s="1"/>
  <c r="F66" i="2" s="1"/>
  <c r="F20" i="2"/>
  <c r="F21" i="2" s="1"/>
  <c r="F26" i="2"/>
  <c r="F24" i="2"/>
  <c r="F25" i="2"/>
  <c r="F34" i="2"/>
  <c r="F40" i="2" s="1"/>
  <c r="F41" i="2" s="1"/>
  <c r="F68" i="2" s="1"/>
  <c r="F59" i="2"/>
  <c r="F63" i="2" s="1"/>
  <c r="F70" i="2" s="1"/>
  <c r="F27" i="2" l="1"/>
  <c r="F28" i="2" s="1"/>
  <c r="F67" i="2" s="1"/>
  <c r="F71" i="2" s="1"/>
</calcChain>
</file>

<file path=xl/sharedStrings.xml><?xml version="1.0" encoding="utf-8"?>
<sst xmlns="http://schemas.openxmlformats.org/spreadsheetml/2006/main" count="138" uniqueCount="99">
  <si>
    <t>ITEM</t>
  </si>
  <si>
    <t>DESCRIPTION</t>
  </si>
  <si>
    <t>UNIT</t>
  </si>
  <si>
    <t>QTY</t>
  </si>
  <si>
    <t>Unit Price (RWF) without VAT</t>
  </si>
  <si>
    <t>Total Amount (RWF) without VAT</t>
  </si>
  <si>
    <t>LS</t>
  </si>
  <si>
    <t>CUM</t>
  </si>
  <si>
    <t>SQM</t>
  </si>
  <si>
    <t>PCS</t>
  </si>
  <si>
    <t>LM</t>
  </si>
  <si>
    <t>Sub-total 1.4: Roof structure and ceiling works</t>
  </si>
  <si>
    <t>2.1.1</t>
  </si>
  <si>
    <t>2.1.2</t>
  </si>
  <si>
    <t>2.2.1</t>
  </si>
  <si>
    <t>2.2.2</t>
  </si>
  <si>
    <t>2.2.3</t>
  </si>
  <si>
    <t>2.2.4</t>
  </si>
  <si>
    <t>SUMMARY</t>
  </si>
  <si>
    <t>TOTAL AMOUNT (RWF) WITHOUT VAT</t>
  </si>
  <si>
    <t>NO</t>
  </si>
  <si>
    <t>DATE</t>
  </si>
  <si>
    <t>COMPANY NAME AND CONTACT</t>
  </si>
  <si>
    <t>SIGNATURE AND STAMP</t>
  </si>
  <si>
    <t>HCR/RWAKI/SUP/2024/RFP036</t>
  </si>
  <si>
    <t>UPGRADING OF ACCOMMODATION HANGERS TO IRON SHEET WALLING</t>
  </si>
  <si>
    <t xml:space="preserve">The accommodation hangers are in place, the works involves additing more timber members to strengthen the walling, strengthening of the existing timber members by adding more nails, supply and installation of irons sheets for the walling to be placed onto of the existing plastic sheet wall cover. </t>
  </si>
  <si>
    <t>Supply and fix treated eucalyptus timber beams (chevron), 4m long, 6.5cm wide, 5cm thick, used oil treated (vidange) for horizontal members connecting/strengthening vertical members with all necessary accessories. The timber members should be fixed as horizontal support members to reduce the spacing between the existing members and strengthen the walling including the corridor  wall in preparation for installation of iron sheets wall cover. The works should also include strengthening of the exiting vertical and horizontal timber members in preparation for iron sheets fixing.</t>
  </si>
  <si>
    <t>Supply and fix 30 gauge blue pre-painted CGI sheet 0.9m wide and 3m long to external walls including the gable walls, internal partition walls, for the entire accommodation hangers and the dwarf corridor wall. The iron sheets should be properly fixed onto the existing plastic tarpaulins and the horizontal timber members, avoid any sharp edges that may harm the users. The cost should also include tightening of the existing plastic sheet cover before placing the iron sheets.</t>
  </si>
  <si>
    <t>Supply, fabricate and fix windows measuring 1m by 1m made of timber framing and 30 gauge pre-painted CGI sheet cover, complete with hinges and locks, properly finished to avoid sharp edges</t>
  </si>
  <si>
    <t>SUB TOTAL 1. UPGRADE OF ACCOMODATION HANGERS</t>
  </si>
  <si>
    <t>NKAMIRA AND KIJOTE TRANSIT CENTERS REPAIR WORKS</t>
  </si>
  <si>
    <t>NKAMIRA TRANSIT CENTER REPAIR WORKS</t>
  </si>
  <si>
    <t>Allow for repair of existing iron doors measuring 2.1m high by 0.9m wide made of timber framing and 30 gauge pre-painted CGI sheet cover. The works involves replacement of door hinges, strengthening of the doors by adding  more nails.</t>
  </si>
  <si>
    <t>Supply and install good quality external door locks for the existing doors made of timber framing and 30 gauge pre-painted CGI sheet cover for the accommodation hanger. The locks are to replace the existing faulty locks</t>
  </si>
  <si>
    <t xml:space="preserve">Supply and install 10m VINA flash band (mastic tape) to cover roof nail holes allowing water into the accommodation hangers </t>
  </si>
  <si>
    <t xml:space="preserve">Allow for supply and installation of good quality Peglar lockable taps for the rain water harvesting tanks. The works should include supply and installation of the taps and concreting the tap GI support pipe onto the base to avoid damage. </t>
  </si>
  <si>
    <t>Supply and install good quality approved security projectors (100W) to replace the faulty ones. The wiring system and the support poles are already in place, the works only involves supply and installation of the lights to replace faulty ones.</t>
  </si>
  <si>
    <t>Pcs</t>
  </si>
  <si>
    <t>2.1.3</t>
  </si>
  <si>
    <t>2.1.4</t>
  </si>
  <si>
    <t>2.1.5</t>
  </si>
  <si>
    <t>2.1.6</t>
  </si>
  <si>
    <r>
      <t xml:space="preserve">Allow for tightening of existing gutters for 35 accommodation hangers and down pipes. The works involve proper positioning and tightening of the existing gutters for 35 hangers, each hanger measuring 30m long with gutters on both sides and properly fixing down pipe joints. </t>
    </r>
    <r>
      <rPr>
        <b/>
        <sz val="12"/>
        <rFont val="Calibri"/>
        <family val="2"/>
      </rPr>
      <t>Note: The gutters are already installed.</t>
    </r>
  </si>
  <si>
    <t>Sub-total 2.1. NKAMIRA TRANSIT CENTER REPAIR WORKS</t>
  </si>
  <si>
    <t>2.2.</t>
  </si>
  <si>
    <t>KIJOTE TRANSIT CENTER REPAIR WORKS</t>
  </si>
  <si>
    <t>Supply and properly fix 50cm by 50cm ceramic floor tiles for the kitchen to replace the broken tiles, the tiles should of matching colour with the existing tiles, sample to be approved before installation.</t>
  </si>
  <si>
    <t>Supply and properly fix  ceramic wall tiles for the kitchen to replace the broken tiles, the tiles should of matching colour with the existing tiles, sample to be approved before installation.</t>
  </si>
  <si>
    <t>Allow for repair of 2 existing metallic doors for the kitchen, the below section of the doors were affected by the rust. The works involves supply of a matching metallic sheet and welding on the lower section of the doors having a width of 1.8m and a high of 0.1m each.</t>
  </si>
  <si>
    <t>Allow for re-painting of 2 existing metallic doors for the kitchen, each measuring 2.9m high by 1.8m wide on both sides with matching colour.</t>
  </si>
  <si>
    <t>SUB TOTAL 2.2. KIJOTE TRANSIT CENTER REPAIR WORKS</t>
  </si>
  <si>
    <t>GRAVEL BACKFILL</t>
  </si>
  <si>
    <t>Supply, dump and properly compact  good quality marram  (Laterite) to fill the depression between the accommodation hanger and the latrine block collecting rain water. The site have varying depth all to be completely filled to avoid water collection. The marram should be compacted in layers using hand held mechanical roller to the satisfaction of the supervising engineer</t>
  </si>
  <si>
    <t>3.1.1</t>
  </si>
  <si>
    <t>SUB TOTAL 3.1.1 GRAVEL BACKFILL</t>
  </si>
  <si>
    <t>DRAINAGE CHANNELS</t>
  </si>
  <si>
    <t>Allow for excavation of drainage channel to extend the existing channel up to the underground waterway (cave) near the fence on the side of the main road and around the nutrition centre. The channel should measure 80m long by 1.0m width by 0.9 deep. The cost should include excavation works on hard soil and breaking of rock.</t>
  </si>
  <si>
    <t xml:space="preserve">Supply materials and construct rain water drainage masonry stone channel 80m long by 0.6m width by 0.6 deep and 0.2m thick on both walls and bottom complete with end channel split way to avoid erosion on channel end </t>
  </si>
  <si>
    <t>Mass concrete coping for the drainage, 10cm thick for the bottom and 5cm thick for the sides. The bottom should be properly finished with floor screed.</t>
  </si>
  <si>
    <t>Allow for construction of 0.7m long by 0.7m wide  by 1m deep stone Mansory sieve near the underground waterways (caves) to collect any soil particles. The sieve should have 0.2m thick, proper plastered with cement sand screed and complete with a spillway to allow water flow to the cave. The cost should also included excavation in hard soil. The sieve are 2 in number.</t>
  </si>
  <si>
    <t>Fabricate, supply and install 1m long by 60cm wide by 20cm thick  precast reinforced concrete slab as drainage covers for the nutrition centre entrance, the slab should be reinforced with iron bar@14 and well cured before placing.</t>
  </si>
  <si>
    <t>Allow for placing properly finished cement sand screed for the base of the existing drainage channel to provide smooth finish to allow clean channel.</t>
  </si>
  <si>
    <t>3.2.1</t>
  </si>
  <si>
    <t>3.2.2</t>
  </si>
  <si>
    <t>3.2.3</t>
  </si>
  <si>
    <t>3.2.4</t>
  </si>
  <si>
    <t>3.2.5</t>
  </si>
  <si>
    <t>3.2.6</t>
  </si>
  <si>
    <t>SUB TOTAL 3.2. DRAINAGE CHANNELS</t>
  </si>
  <si>
    <t>NKAMIRA TRANSIT CENTER DRAINAGE EXTENSION WORKS</t>
  </si>
  <si>
    <t>TOTAL 3. NKAMIRA TRANSIT CENTER DRAINAGE EXTENSION WORKS</t>
  </si>
  <si>
    <t>GRAND TOTAL FOR 45 HANGERS (SUB TOTAL 1 X 45)</t>
  </si>
  <si>
    <t>INSTALLATION OF CHAIN LINK FENCE FOR NKAMIRA CHILDREN PLAY GROUND (200M)</t>
  </si>
  <si>
    <t xml:space="preserve">Excavate pits 30cm diameter by 70cm deep to receive metal tubes sized 60x40x2 mm. The pits should be spaced at 2.5m intervals </t>
  </si>
  <si>
    <t xml:space="preserve">Supply and cast mass concrete foundation for posts , mix-ratio: 300kg/m3 </t>
  </si>
  <si>
    <t>Allow for foundation trenching along the chain link fence to receive concrete to anchor the chain link fence into the ground. The foundation trench should measure 200m long by 0.2m wide by 0.15m deep.</t>
  </si>
  <si>
    <t xml:space="preserve">Supply and cast mass concrete foundation to anchor the chain link fence into the ground , mix-ratio: 300kg/m3 </t>
  </si>
  <si>
    <t xml:space="preserve">Prepare and apply three coat of paints to the surface of the tube (one coat of etching primer and two coats of gloss paints ) on the black pipes externally </t>
  </si>
  <si>
    <t>Supply and fix green Opec Heassian cloth to cover the chain link fence internally on the side of the accommodation hangers to cup the dirst. The fence section measures 70m long by 2.5m high. The cost should include; supply of the heassian cloth, binding wire for fixing and labour works. The heassian cloth should be fixed to the satisfaction of the site engineer</t>
  </si>
  <si>
    <t xml:space="preserve">Supply and fixing of Heavy gauge Chain link wire gauge 14 (to be approved by UNHCR Site Engineer). </t>
  </si>
  <si>
    <t>Supply and fixing of 4 rows, 4mm thick Straining wire (steel wire)</t>
  </si>
  <si>
    <t>Supply and fixing of Metal tubes sized 60x40x2 mm complete with lugs (welded brackets) for embedding in concrete, posts placed at 2.5m interval. The posts should be 3.2m long (2.5m above ground and 0.7m below ground level).</t>
  </si>
  <si>
    <t>INSTALLATION OF CHAIN LINK FENCE FOR NKAMIRA CHILD FRIENDLY SPACE (80M)</t>
  </si>
  <si>
    <t xml:space="preserve">Fabricate, supply and install 1.5m width by 2.2m height single leaf metallic pedestrian gate complete with locks and all necessary accessories, blue and white painted, sample to approve </t>
  </si>
  <si>
    <t>Supply and fixing of  4 rows, 4mm thick Straining wire (steel wire)</t>
  </si>
  <si>
    <t>Supply and fixing of  Metal tubes sized 60x40x2 mm complete with lugs (welded brackets) for embedding in concrete, posts placed at 2.5m interval. The posts should be 3.2m long (2.5m above ground and 0.7m below ground level) with Y shaped at the top to receive a razor wire</t>
  </si>
  <si>
    <t>TOTAL 4. INSTALLATION OF CHAIN LINK FENCE FOR NKAMIRA CHILDREN PLAY GROUND (200M)</t>
  </si>
  <si>
    <t>TOTAL 5. INSTALLATION OF CHAIN LINK FENCE FOR NKAMIRA CHILDREN FRIENDLY SPACE (200M)</t>
  </si>
  <si>
    <t>UPGRADING OF ACOMMODATION HANGERS</t>
  </si>
  <si>
    <t>TRANIST CENTER REPAIR WORKS</t>
  </si>
  <si>
    <t>DRAINAGE EXTENSION</t>
  </si>
  <si>
    <t>CHILDREN PLAYGROUND FENCING</t>
  </si>
  <si>
    <t>CHILD FRIENDLY SPACE (CFS) FENCING</t>
  </si>
  <si>
    <t xml:space="preserve"> TOTAL 2. NKAMIRA AND KIJOTE TRANSIT CENTERS REPAIR WORKS</t>
  </si>
  <si>
    <t>ANY DISCOUNTS IF AVALAIBLE</t>
  </si>
  <si>
    <t>ANNEX C - BILL OF QUANTITIES AND FINANCIAL OFFER FORM</t>
  </si>
  <si>
    <r>
      <t xml:space="preserve">PROVISION OF MATERIALS AND CIVIL WORKS IN NKAMIRA AND KIJOTE TRANSIT CENTER
</t>
    </r>
    <r>
      <rPr>
        <b/>
        <sz val="12"/>
        <color rgb="FF0070C0"/>
        <rFont val="Arial"/>
        <family val="2"/>
      </rPr>
      <t>Submit your filled, stamped and signed quotation to rwakirfq@unhcr.org
Also attach the excel copy of your quotation</t>
    </r>
  </si>
  <si>
    <t xml:space="preserve">What is the validity of your offer?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</si>
</sst>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 #,##0.00_ ;_ * \-#,##0.00_ ;_ * \-??_ ;_ @_ "/>
    <numFmt numFmtId="165" formatCode="0.0"/>
    <numFmt numFmtId="166" formatCode="_-* #,##0.00_-;\-* #,##0.00_-;_-* &quot;-&quot;_-;_-@_-"/>
  </numFmts>
  <fonts count="24" x14ac:knownFonts="1">
    <font>
      <sz val="11"/>
      <color rgb="FF000000"/>
      <name val="Calibri"/>
      <family val="2"/>
      <charset val="1"/>
    </font>
    <font>
      <sz val="11"/>
      <color theme="1"/>
      <name val="Calibri"/>
      <family val="2"/>
      <scheme val="minor"/>
    </font>
    <font>
      <sz val="10"/>
      <name val="Calibri"/>
      <family val="2"/>
      <charset val="1"/>
    </font>
    <font>
      <b/>
      <sz val="12"/>
      <name val="Calibri"/>
      <family val="2"/>
      <charset val="1"/>
    </font>
    <font>
      <sz val="11"/>
      <color rgb="FF000000"/>
      <name val="Calibri"/>
      <family val="2"/>
      <charset val="1"/>
    </font>
    <font>
      <sz val="10"/>
      <name val="Arial"/>
      <family val="2"/>
    </font>
    <font>
      <b/>
      <sz val="12"/>
      <name val="Arial"/>
      <family val="2"/>
    </font>
    <font>
      <b/>
      <sz val="12"/>
      <name val="Calibri"/>
      <family val="2"/>
    </font>
    <font>
      <sz val="12"/>
      <color rgb="FF000000"/>
      <name val="Calibri"/>
      <family val="2"/>
      <charset val="1"/>
    </font>
    <font>
      <b/>
      <sz val="12"/>
      <color rgb="FF000000"/>
      <name val="Calibri"/>
      <family val="2"/>
      <charset val="1"/>
    </font>
    <font>
      <sz val="12"/>
      <name val="Calibri"/>
      <family val="2"/>
      <charset val="1"/>
    </font>
    <font>
      <b/>
      <sz val="12"/>
      <color rgb="FF000000"/>
      <name val="Calibri"/>
      <family val="2"/>
    </font>
    <font>
      <sz val="12"/>
      <name val="Calibri"/>
      <family val="2"/>
    </font>
    <font>
      <sz val="11"/>
      <color theme="1"/>
      <name val="Calibri"/>
      <family val="2"/>
      <scheme val="minor"/>
    </font>
    <font>
      <sz val="12"/>
      <color rgb="FF000000"/>
      <name val="Calibri"/>
      <family val="2"/>
    </font>
    <font>
      <sz val="11"/>
      <color rgb="FF000000"/>
      <name val="Calibri"/>
      <family val="2"/>
    </font>
    <font>
      <sz val="12"/>
      <color rgb="FF000000"/>
      <name val="Calibri"/>
      <family val="2"/>
      <scheme val="minor"/>
    </font>
    <font>
      <sz val="12"/>
      <color theme="1"/>
      <name val="Calibri"/>
      <family val="2"/>
      <scheme val="minor"/>
    </font>
    <font>
      <b/>
      <sz val="16"/>
      <name val="Calibri"/>
      <family val="2"/>
      <charset val="1"/>
    </font>
    <font>
      <b/>
      <sz val="16"/>
      <color rgb="FF000000"/>
      <name val="Calibri"/>
      <family val="2"/>
      <charset val="1"/>
    </font>
    <font>
      <sz val="8"/>
      <name val="Calibri"/>
      <family val="2"/>
      <charset val="1"/>
    </font>
    <font>
      <b/>
      <sz val="16"/>
      <color rgb="FF000000"/>
      <name val="Calibri"/>
      <family val="2"/>
    </font>
    <font>
      <b/>
      <sz val="16"/>
      <color rgb="FF000000"/>
      <name val="Calibri"/>
      <family val="2"/>
      <scheme val="minor"/>
    </font>
    <font>
      <b/>
      <sz val="12"/>
      <color rgb="FF0070C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164" fontId="4" fillId="0" borderId="0"/>
    <xf numFmtId="0" fontId="2" fillId="0" borderId="0"/>
    <xf numFmtId="0" fontId="5" fillId="0" borderId="0"/>
    <xf numFmtId="43" fontId="13" fillId="0" borderId="0" applyFont="0" applyFill="0" applyBorder="0" applyAlignment="0" applyProtection="0"/>
    <xf numFmtId="0" fontId="13" fillId="0" borderId="0"/>
    <xf numFmtId="43" fontId="1" fillId="0" borderId="0" applyFont="0" applyFill="0" applyBorder="0" applyAlignment="0" applyProtection="0"/>
    <xf numFmtId="41" fontId="4" fillId="0" borderId="0" applyFont="0" applyFill="0" applyBorder="0" applyAlignment="0" applyProtection="0"/>
  </cellStyleXfs>
  <cellXfs count="96">
    <xf numFmtId="0" fontId="0" fillId="0" borderId="0" xfId="0"/>
    <xf numFmtId="0" fontId="8" fillId="0" borderId="0" xfId="0" applyFont="1"/>
    <xf numFmtId="0" fontId="11" fillId="0" borderId="0" xfId="0" applyFont="1"/>
    <xf numFmtId="0" fontId="8" fillId="3" borderId="0" xfId="0" applyFont="1" applyFill="1"/>
    <xf numFmtId="0" fontId="9" fillId="0" borderId="0" xfId="0" applyFont="1"/>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0" fillId="0" borderId="1" xfId="2" applyFont="1" applyBorder="1" applyAlignment="1">
      <alignment horizontal="center" vertical="center"/>
    </xf>
    <xf numFmtId="0" fontId="10" fillId="3" borderId="1" xfId="2" applyFont="1" applyFill="1" applyBorder="1" applyAlignment="1">
      <alignment horizontal="center" vertical="center"/>
    </xf>
    <xf numFmtId="0" fontId="8" fillId="0" borderId="0" xfId="0" applyFont="1" applyAlignment="1">
      <alignment vertical="center"/>
    </xf>
    <xf numFmtId="4" fontId="10" fillId="0" borderId="1" xfId="2" applyNumberFormat="1" applyFont="1" applyBorder="1" applyAlignment="1">
      <alignment horizontal="right" vertical="center"/>
    </xf>
    <xf numFmtId="4" fontId="10" fillId="0" borderId="1" xfId="1" applyNumberFormat="1" applyFont="1" applyBorder="1" applyAlignment="1">
      <alignment horizontal="right" vertical="center"/>
    </xf>
    <xf numFmtId="4" fontId="8" fillId="0" borderId="0" xfId="0" applyNumberFormat="1" applyFont="1" applyAlignment="1">
      <alignment vertical="center"/>
    </xf>
    <xf numFmtId="0" fontId="12" fillId="3" borderId="1" xfId="0" applyFont="1" applyFill="1" applyBorder="1" applyAlignment="1">
      <alignment horizontal="center" vertical="center"/>
    </xf>
    <xf numFmtId="4" fontId="12" fillId="3" borderId="1" xfId="2" applyNumberFormat="1" applyFont="1" applyFill="1" applyBorder="1" applyAlignment="1">
      <alignment horizontal="right" vertical="center"/>
    </xf>
    <xf numFmtId="4" fontId="12" fillId="3" borderId="1" xfId="1" applyNumberFormat="1" applyFont="1" applyFill="1" applyBorder="1" applyAlignment="1">
      <alignment horizontal="right" vertical="center"/>
    </xf>
    <xf numFmtId="4" fontId="12" fillId="3" borderId="1" xfId="0" applyNumberFormat="1" applyFont="1" applyFill="1" applyBorder="1" applyAlignment="1">
      <alignment horizontal="right" vertical="center"/>
    </xf>
    <xf numFmtId="0" fontId="12" fillId="3" borderId="1" xfId="0" applyFont="1" applyFill="1" applyBorder="1" applyAlignment="1">
      <alignment vertical="center" wrapText="1"/>
    </xf>
    <xf numFmtId="0" fontId="12" fillId="3" borderId="1" xfId="2" applyFont="1" applyFill="1" applyBorder="1" applyAlignment="1">
      <alignment vertical="center" wrapText="1"/>
    </xf>
    <xf numFmtId="0" fontId="12" fillId="3" borderId="1" xfId="2" applyFont="1" applyFill="1" applyBorder="1" applyAlignment="1">
      <alignment horizontal="center" vertical="center"/>
    </xf>
    <xf numFmtId="0" fontId="10" fillId="3" borderId="1" xfId="2" applyFont="1" applyFill="1" applyBorder="1" applyAlignment="1">
      <alignment vertical="center" wrapText="1"/>
    </xf>
    <xf numFmtId="0" fontId="14" fillId="3" borderId="0" xfId="0" applyFont="1" applyFill="1"/>
    <xf numFmtId="4" fontId="15" fillId="3" borderId="1" xfId="1" applyNumberFormat="1" applyFont="1" applyFill="1" applyBorder="1" applyAlignment="1">
      <alignment vertical="center"/>
    </xf>
    <xf numFmtId="0" fontId="10" fillId="0" borderId="1" xfId="0" applyFont="1" applyBorder="1" applyAlignment="1">
      <alignment horizontal="left" vertical="center" wrapText="1"/>
    </xf>
    <xf numFmtId="0" fontId="12" fillId="3" borderId="1" xfId="2" applyFont="1" applyFill="1" applyBorder="1" applyAlignment="1">
      <alignment horizontal="left" vertical="center" wrapText="1"/>
    </xf>
    <xf numFmtId="0" fontId="3" fillId="4" borderId="1" xfId="2" applyFont="1" applyFill="1" applyBorder="1" applyAlignment="1">
      <alignment horizontal="center" vertical="center"/>
    </xf>
    <xf numFmtId="4" fontId="3" fillId="4" borderId="1" xfId="2" applyNumberFormat="1" applyFont="1" applyFill="1" applyBorder="1" applyAlignment="1">
      <alignment horizontal="center" vertical="center"/>
    </xf>
    <xf numFmtId="4" fontId="3" fillId="4" borderId="1" xfId="2" applyNumberFormat="1" applyFont="1" applyFill="1" applyBorder="1" applyAlignment="1">
      <alignment horizontal="center" vertical="center" wrapText="1"/>
    </xf>
    <xf numFmtId="0" fontId="22" fillId="0" borderId="11" xfId="0" applyFont="1" applyBorder="1" applyAlignment="1">
      <alignment horizontal="center" vertical="center"/>
    </xf>
    <xf numFmtId="0" fontId="16" fillId="0" borderId="8" xfId="0" applyFont="1" applyBorder="1" applyAlignment="1">
      <alignment horizontal="center" vertical="center"/>
    </xf>
    <xf numFmtId="0" fontId="9" fillId="4" borderId="11" xfId="0" applyFont="1" applyFill="1" applyBorder="1" applyAlignment="1">
      <alignment horizontal="center" vertical="center"/>
    </xf>
    <xf numFmtId="4" fontId="3" fillId="4" borderId="12" xfId="2" applyNumberFormat="1" applyFont="1" applyFill="1" applyBorder="1" applyAlignment="1">
      <alignment horizontal="center" vertical="center" wrapText="1"/>
    </xf>
    <xf numFmtId="0" fontId="19" fillId="5" borderId="11" xfId="0" applyFont="1" applyFill="1" applyBorder="1" applyAlignment="1">
      <alignment horizontal="center" vertical="center"/>
    </xf>
    <xf numFmtId="165" fontId="7" fillId="3" borderId="11"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1"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1" xfId="0" applyFont="1" applyFill="1" applyBorder="1" applyAlignment="1">
      <alignment horizontal="center" vertical="center" wrapText="1"/>
    </xf>
    <xf numFmtId="0" fontId="11" fillId="0" borderId="11" xfId="0" applyFont="1" applyBorder="1"/>
    <xf numFmtId="3" fontId="10" fillId="0" borderId="12" xfId="1" applyNumberFormat="1" applyFont="1" applyBorder="1" applyAlignment="1">
      <alignment horizontal="right" vertical="center"/>
    </xf>
    <xf numFmtId="3" fontId="7" fillId="3" borderId="12" xfId="1" applyNumberFormat="1" applyFont="1" applyFill="1" applyBorder="1" applyAlignment="1">
      <alignment horizontal="right" vertical="center"/>
    </xf>
    <xf numFmtId="3" fontId="12" fillId="3" borderId="12" xfId="1" applyNumberFormat="1" applyFont="1" applyFill="1" applyBorder="1" applyAlignment="1">
      <alignment horizontal="right" vertical="center"/>
    </xf>
    <xf numFmtId="3" fontId="11" fillId="0" borderId="12" xfId="0" applyNumberFormat="1" applyFont="1" applyBorder="1" applyAlignment="1">
      <alignment vertical="center"/>
    </xf>
    <xf numFmtId="3" fontId="21" fillId="2" borderId="12" xfId="0" applyNumberFormat="1" applyFont="1" applyFill="1" applyBorder="1" applyAlignment="1">
      <alignment vertical="center"/>
    </xf>
    <xf numFmtId="0" fontId="17" fillId="3" borderId="1" xfId="0" applyFont="1" applyFill="1" applyBorder="1" applyAlignment="1">
      <alignment horizontal="center" vertical="center" wrapText="1"/>
    </xf>
    <xf numFmtId="166" fontId="17" fillId="0" borderId="1" xfId="7" applyNumberFormat="1" applyFont="1" applyFill="1" applyBorder="1" applyAlignment="1">
      <alignment vertical="center" wrapText="1"/>
    </xf>
    <xf numFmtId="0" fontId="7" fillId="3" borderId="14"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18" fillId="5" borderId="2" xfId="2" applyFont="1" applyFill="1" applyBorder="1" applyAlignment="1">
      <alignment horizontal="center" vertical="center"/>
    </xf>
    <xf numFmtId="0" fontId="18" fillId="5" borderId="3" xfId="2" applyFont="1" applyFill="1" applyBorder="1" applyAlignment="1">
      <alignment horizontal="center" vertical="center"/>
    </xf>
    <xf numFmtId="0" fontId="18" fillId="5" borderId="15" xfId="2" applyFont="1" applyFill="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8" fillId="0" borderId="14" xfId="0" applyFont="1" applyBorder="1" applyAlignment="1">
      <alignment horizontal="center"/>
    </xf>
    <xf numFmtId="0" fontId="8" fillId="0" borderId="3" xfId="0" applyFont="1" applyBorder="1" applyAlignment="1">
      <alignment horizontal="center"/>
    </xf>
    <xf numFmtId="0" fontId="8" fillId="0" borderId="15" xfId="0" applyFont="1" applyBorder="1" applyAlignment="1">
      <alignment horizontal="center"/>
    </xf>
    <xf numFmtId="0" fontId="21" fillId="0" borderId="14" xfId="0" applyFont="1" applyBorder="1" applyAlignment="1">
      <alignment horizontal="center"/>
    </xf>
    <xf numFmtId="0" fontId="21" fillId="0" borderId="3" xfId="0" applyFont="1" applyBorder="1" applyAlignment="1">
      <alignment horizontal="center"/>
    </xf>
    <xf numFmtId="0" fontId="21" fillId="0" borderId="15" xfId="0" applyFont="1" applyBorder="1" applyAlignment="1">
      <alignment horizontal="center"/>
    </xf>
    <xf numFmtId="0" fontId="16" fillId="0" borderId="9" xfId="0" applyFont="1" applyBorder="1" applyAlignment="1">
      <alignment horizontal="center" vertical="top" wrapText="1"/>
    </xf>
    <xf numFmtId="4" fontId="16" fillId="0" borderId="9" xfId="0" applyNumberFormat="1" applyFont="1" applyBorder="1" applyAlignment="1">
      <alignment horizontal="center" vertical="center"/>
    </xf>
    <xf numFmtId="4" fontId="16" fillId="0" borderId="10" xfId="0" applyNumberFormat="1" applyFont="1" applyBorder="1" applyAlignment="1">
      <alignment horizontal="center" vertical="center"/>
    </xf>
    <xf numFmtId="0" fontId="22" fillId="0" borderId="1" xfId="0" applyFont="1" applyBorder="1" applyAlignment="1">
      <alignment horizontal="center" vertical="center" wrapText="1"/>
    </xf>
    <xf numFmtId="4" fontId="22" fillId="0" borderId="1" xfId="0" applyNumberFormat="1" applyFont="1" applyBorder="1" applyAlignment="1">
      <alignment horizontal="center" vertical="center"/>
    </xf>
    <xf numFmtId="4" fontId="22" fillId="0" borderId="12" xfId="0" applyNumberFormat="1"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8" fillId="0" borderId="16" xfId="0" applyFont="1" applyBorder="1" applyAlignment="1">
      <alignment horizontal="center"/>
    </xf>
    <xf numFmtId="0" fontId="8" fillId="0" borderId="13" xfId="0" applyFont="1" applyBorder="1" applyAlignment="1">
      <alignment horizontal="center"/>
    </xf>
    <xf numFmtId="0" fontId="8" fillId="0" borderId="17" xfId="0" applyFont="1" applyBorder="1" applyAlignment="1">
      <alignment horizontal="center"/>
    </xf>
    <xf numFmtId="0" fontId="21" fillId="2" borderId="14"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5" xfId="0" applyFont="1" applyFill="1" applyBorder="1" applyAlignment="1">
      <alignment horizontal="center" vertical="center"/>
    </xf>
    <xf numFmtId="4" fontId="22" fillId="0" borderId="18" xfId="0" applyNumberFormat="1" applyFont="1" applyBorder="1" applyAlignment="1">
      <alignment horizontal="center" vertical="center"/>
    </xf>
    <xf numFmtId="4" fontId="22" fillId="0" borderId="19"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9" fillId="5" borderId="1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7" fillId="3" borderId="14"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2" xfId="2" applyFont="1" applyFill="1" applyBorder="1" applyAlignment="1">
      <alignment horizontal="left" vertical="center" wrapText="1"/>
    </xf>
    <xf numFmtId="0" fontId="7" fillId="3" borderId="3" xfId="2" applyFont="1" applyFill="1" applyBorder="1" applyAlignment="1">
      <alignment horizontal="left" vertical="center" wrapText="1"/>
    </xf>
    <xf numFmtId="0" fontId="7" fillId="3" borderId="15" xfId="2" applyFont="1" applyFill="1" applyBorder="1" applyAlignment="1">
      <alignment horizontal="left" vertical="center" wrapText="1"/>
    </xf>
  </cellXfs>
  <cellStyles count="8">
    <cellStyle name="Comma" xfId="1" builtinId="3"/>
    <cellStyle name="Comma [0]" xfId="7" builtinId="6"/>
    <cellStyle name="Comma 2" xfId="4" xr:uid="{7CAB0851-FF49-441D-8187-D873FB0E937C}"/>
    <cellStyle name="Milliers 2" xfId="6" xr:uid="{5C38337C-DF94-4246-B55E-5C9EE5FD8B73}"/>
    <cellStyle name="Normal" xfId="0" builtinId="0"/>
    <cellStyle name="Normal 2" xfId="3" xr:uid="{00000000-0005-0000-0000-000002000000}"/>
    <cellStyle name="Normal 3" xfId="5" xr:uid="{F56AEF86-5E7B-4C79-9666-EC24E74F03FE}"/>
    <cellStyle name="TableStyleLight1" xfId="2" xr:uid="{00000000-0005-0000-0000-000003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showZeros="0" tabSelected="1" view="pageBreakPreview" topLeftCell="A67" zoomScaleNormal="100" zoomScaleSheetLayoutView="100" workbookViewId="0">
      <selection activeCell="C72" sqref="C72:F72"/>
    </sheetView>
  </sheetViews>
  <sheetFormatPr defaultColWidth="9.15234375" defaultRowHeight="15.9" x14ac:dyDescent="0.45"/>
  <cols>
    <col min="1" max="1" width="15.23046875" style="1" customWidth="1"/>
    <col min="2" max="2" width="65.61328125" style="9" customWidth="1"/>
    <col min="3" max="3" width="9.4609375" style="9" customWidth="1"/>
    <col min="4" max="4" width="8.84375" style="12" customWidth="1"/>
    <col min="5" max="5" width="16.69140625" style="12" customWidth="1"/>
    <col min="6" max="6" width="25.53515625" style="12" customWidth="1"/>
    <col min="7" max="7" width="0.15234375" style="1" hidden="1" customWidth="1"/>
    <col min="8" max="10" width="8.84375" style="1" hidden="1" customWidth="1"/>
    <col min="11" max="62" width="8.84375" style="1" customWidth="1"/>
    <col min="63" max="16384" width="9.15234375" style="1"/>
  </cols>
  <sheetData>
    <row r="1" spans="1:6" ht="16.3" thickBot="1" x14ac:dyDescent="0.5"/>
    <row r="2" spans="1:6" ht="31.5" customHeight="1" x14ac:dyDescent="0.45">
      <c r="A2" s="81" t="s">
        <v>96</v>
      </c>
      <c r="B2" s="82"/>
      <c r="C2" s="82"/>
      <c r="D2" s="82"/>
      <c r="E2" s="82"/>
      <c r="F2" s="83"/>
    </row>
    <row r="3" spans="1:6" ht="30.75" customHeight="1" x14ac:dyDescent="0.45">
      <c r="A3" s="84" t="s">
        <v>24</v>
      </c>
      <c r="B3" s="85"/>
      <c r="C3" s="85"/>
      <c r="D3" s="85"/>
      <c r="E3" s="85"/>
      <c r="F3" s="86"/>
    </row>
    <row r="4" spans="1:6" ht="89.25" customHeight="1" x14ac:dyDescent="0.45">
      <c r="A4" s="84" t="s">
        <v>97</v>
      </c>
      <c r="B4" s="85"/>
      <c r="C4" s="85"/>
      <c r="D4" s="85"/>
      <c r="E4" s="85"/>
      <c r="F4" s="86"/>
    </row>
    <row r="5" spans="1:6" ht="52.5" customHeight="1" x14ac:dyDescent="0.45">
      <c r="A5" s="30" t="s">
        <v>0</v>
      </c>
      <c r="B5" s="25" t="s">
        <v>1</v>
      </c>
      <c r="C5" s="25" t="s">
        <v>2</v>
      </c>
      <c r="D5" s="26" t="s">
        <v>3</v>
      </c>
      <c r="E5" s="27" t="s">
        <v>4</v>
      </c>
      <c r="F5" s="31" t="s">
        <v>5</v>
      </c>
    </row>
    <row r="6" spans="1:6" ht="30" customHeight="1" x14ac:dyDescent="0.45">
      <c r="A6" s="32">
        <v>1</v>
      </c>
      <c r="B6" s="49" t="s">
        <v>25</v>
      </c>
      <c r="C6" s="50"/>
      <c r="D6" s="50"/>
      <c r="E6" s="50"/>
      <c r="F6" s="51"/>
    </row>
    <row r="7" spans="1:6" ht="53.05" customHeight="1" x14ac:dyDescent="0.45">
      <c r="A7" s="87" t="s">
        <v>26</v>
      </c>
      <c r="B7" s="88"/>
      <c r="C7" s="88"/>
      <c r="D7" s="88"/>
      <c r="E7" s="88"/>
      <c r="F7" s="89"/>
    </row>
    <row r="8" spans="1:6" ht="150.55000000000001" customHeight="1" x14ac:dyDescent="0.45">
      <c r="A8" s="34">
        <v>1.1000000000000001</v>
      </c>
      <c r="B8" s="23" t="s">
        <v>27</v>
      </c>
      <c r="C8" s="5" t="s">
        <v>9</v>
      </c>
      <c r="D8" s="10">
        <v>225</v>
      </c>
      <c r="E8" s="11"/>
      <c r="F8" s="39">
        <f>D8*E8</f>
        <v>0</v>
      </c>
    </row>
    <row r="9" spans="1:6" s="21" customFormat="1" ht="119.05" customHeight="1" x14ac:dyDescent="0.45">
      <c r="A9" s="34">
        <v>1.2</v>
      </c>
      <c r="B9" s="17" t="s">
        <v>28</v>
      </c>
      <c r="C9" s="13" t="s">
        <v>8</v>
      </c>
      <c r="D9" s="14">
        <v>715.79000000000008</v>
      </c>
      <c r="E9" s="15"/>
      <c r="F9" s="39">
        <f t="shared" ref="F9:F10" si="0">D9*E9</f>
        <v>0</v>
      </c>
    </row>
    <row r="10" spans="1:6" s="21" customFormat="1" ht="52" customHeight="1" x14ac:dyDescent="0.45">
      <c r="A10" s="34">
        <v>1.3</v>
      </c>
      <c r="B10" s="17" t="s">
        <v>29</v>
      </c>
      <c r="C10" s="13" t="s">
        <v>9</v>
      </c>
      <c r="D10" s="14">
        <v>20</v>
      </c>
      <c r="E10" s="15"/>
      <c r="F10" s="39">
        <f t="shared" si="0"/>
        <v>0</v>
      </c>
    </row>
    <row r="11" spans="1:6" s="2" customFormat="1" ht="21.55" customHeight="1" x14ac:dyDescent="0.45">
      <c r="A11" s="90" t="s">
        <v>30</v>
      </c>
      <c r="B11" s="91"/>
      <c r="C11" s="91"/>
      <c r="D11" s="91"/>
      <c r="E11" s="92"/>
      <c r="F11" s="40">
        <f>SUM(F8:F10)</f>
        <v>0</v>
      </c>
    </row>
    <row r="12" spans="1:6" s="2" customFormat="1" ht="31.5" customHeight="1" x14ac:dyDescent="0.45">
      <c r="A12" s="90" t="s">
        <v>72</v>
      </c>
      <c r="B12" s="91"/>
      <c r="C12" s="91"/>
      <c r="D12" s="91"/>
      <c r="E12" s="92"/>
      <c r="F12" s="40">
        <f>F11*45</f>
        <v>0</v>
      </c>
    </row>
    <row r="13" spans="1:6" ht="30" customHeight="1" x14ac:dyDescent="0.45">
      <c r="A13" s="32">
        <v>2</v>
      </c>
      <c r="B13" s="49" t="s">
        <v>31</v>
      </c>
      <c r="C13" s="50"/>
      <c r="D13" s="50"/>
      <c r="E13" s="50"/>
      <c r="F13" s="51"/>
    </row>
    <row r="14" spans="1:6" s="21" customFormat="1" ht="20.5" customHeight="1" x14ac:dyDescent="0.45">
      <c r="A14" s="35">
        <v>2.1</v>
      </c>
      <c r="B14" s="93" t="s">
        <v>32</v>
      </c>
      <c r="C14" s="94"/>
      <c r="D14" s="94"/>
      <c r="E14" s="94"/>
      <c r="F14" s="95"/>
    </row>
    <row r="15" spans="1:6" s="3" customFormat="1" ht="59.25" customHeight="1" x14ac:dyDescent="0.45">
      <c r="A15" s="35" t="s">
        <v>12</v>
      </c>
      <c r="B15" s="20" t="s">
        <v>33</v>
      </c>
      <c r="C15" s="13" t="s">
        <v>9</v>
      </c>
      <c r="D15" s="14">
        <v>500</v>
      </c>
      <c r="E15" s="15"/>
      <c r="F15" s="41">
        <f t="shared" ref="F15:F20" si="1">D15*E15</f>
        <v>0</v>
      </c>
    </row>
    <row r="16" spans="1:6" s="3" customFormat="1" ht="72" customHeight="1" x14ac:dyDescent="0.45">
      <c r="A16" s="35" t="s">
        <v>13</v>
      </c>
      <c r="B16" s="20" t="s">
        <v>34</v>
      </c>
      <c r="C16" s="13" t="s">
        <v>9</v>
      </c>
      <c r="D16" s="14">
        <v>900</v>
      </c>
      <c r="E16" s="15"/>
      <c r="F16" s="41">
        <f t="shared" si="1"/>
        <v>0</v>
      </c>
    </row>
    <row r="17" spans="1:6" s="3" customFormat="1" ht="45" customHeight="1" x14ac:dyDescent="0.45">
      <c r="A17" s="35" t="s">
        <v>39</v>
      </c>
      <c r="B17" s="20" t="s">
        <v>35</v>
      </c>
      <c r="C17" s="13" t="s">
        <v>9</v>
      </c>
      <c r="D17" s="14">
        <v>10</v>
      </c>
      <c r="E17" s="15"/>
      <c r="F17" s="41">
        <f t="shared" si="1"/>
        <v>0</v>
      </c>
    </row>
    <row r="18" spans="1:6" s="3" customFormat="1" ht="81" customHeight="1" x14ac:dyDescent="0.45">
      <c r="A18" s="35" t="s">
        <v>40</v>
      </c>
      <c r="B18" s="20" t="s">
        <v>43</v>
      </c>
      <c r="C18" s="6" t="s">
        <v>6</v>
      </c>
      <c r="D18" s="14">
        <v>1</v>
      </c>
      <c r="E18" s="15"/>
      <c r="F18" s="41">
        <f t="shared" si="1"/>
        <v>0</v>
      </c>
    </row>
    <row r="19" spans="1:6" s="3" customFormat="1" ht="65.5" customHeight="1" x14ac:dyDescent="0.45">
      <c r="A19" s="35" t="s">
        <v>41</v>
      </c>
      <c r="B19" s="20" t="s">
        <v>36</v>
      </c>
      <c r="C19" s="6" t="s">
        <v>20</v>
      </c>
      <c r="D19" s="14">
        <v>35</v>
      </c>
      <c r="E19" s="15"/>
      <c r="F19" s="41">
        <f t="shared" si="1"/>
        <v>0</v>
      </c>
    </row>
    <row r="20" spans="1:6" s="21" customFormat="1" ht="77.25" customHeight="1" x14ac:dyDescent="0.45">
      <c r="A20" s="35" t="s">
        <v>42</v>
      </c>
      <c r="B20" s="18" t="s">
        <v>37</v>
      </c>
      <c r="C20" s="13" t="s">
        <v>38</v>
      </c>
      <c r="D20" s="14">
        <v>29</v>
      </c>
      <c r="E20" s="15"/>
      <c r="F20" s="41">
        <f t="shared" si="1"/>
        <v>0</v>
      </c>
    </row>
    <row r="21" spans="1:6" ht="21" customHeight="1" x14ac:dyDescent="0.45">
      <c r="A21" s="46" t="s">
        <v>44</v>
      </c>
      <c r="B21" s="47"/>
      <c r="C21" s="47"/>
      <c r="D21" s="47"/>
      <c r="E21" s="48"/>
      <c r="F21" s="40">
        <f>SUM(F15:F20)</f>
        <v>0</v>
      </c>
    </row>
    <row r="22" spans="1:6" s="4" customFormat="1" ht="24" customHeight="1" x14ac:dyDescent="0.45">
      <c r="A22" s="33" t="s">
        <v>45</v>
      </c>
      <c r="B22" s="55" t="s">
        <v>46</v>
      </c>
      <c r="C22" s="56"/>
      <c r="D22" s="56"/>
      <c r="E22" s="56"/>
      <c r="F22" s="57"/>
    </row>
    <row r="23" spans="1:6" s="21" customFormat="1" ht="54" customHeight="1" x14ac:dyDescent="0.45">
      <c r="A23" s="34" t="s">
        <v>14</v>
      </c>
      <c r="B23" s="17" t="s">
        <v>47</v>
      </c>
      <c r="C23" s="13" t="s">
        <v>8</v>
      </c>
      <c r="D23" s="16">
        <v>7.7</v>
      </c>
      <c r="E23" s="15"/>
      <c r="F23" s="41">
        <f>D23*E23</f>
        <v>0</v>
      </c>
    </row>
    <row r="24" spans="1:6" s="21" customFormat="1" ht="52.5" customHeight="1" x14ac:dyDescent="0.45">
      <c r="A24" s="34" t="s">
        <v>15</v>
      </c>
      <c r="B24" s="17" t="s">
        <v>48</v>
      </c>
      <c r="C24" s="13" t="s">
        <v>8</v>
      </c>
      <c r="D24" s="16">
        <v>1.2599999999999998</v>
      </c>
      <c r="E24" s="15"/>
      <c r="F24" s="41">
        <f t="shared" ref="F24:F26" si="2">D24*E24</f>
        <v>0</v>
      </c>
    </row>
    <row r="25" spans="1:6" s="21" customFormat="1" ht="73" customHeight="1" x14ac:dyDescent="0.45">
      <c r="A25" s="34" t="s">
        <v>16</v>
      </c>
      <c r="B25" s="17" t="s">
        <v>49</v>
      </c>
      <c r="C25" s="13" t="s">
        <v>8</v>
      </c>
      <c r="D25" s="16">
        <v>0.36000000000000004</v>
      </c>
      <c r="E25" s="15"/>
      <c r="F25" s="41">
        <f t="shared" si="2"/>
        <v>0</v>
      </c>
    </row>
    <row r="26" spans="1:6" s="21" customFormat="1" ht="51.55" customHeight="1" x14ac:dyDescent="0.45">
      <c r="A26" s="34" t="s">
        <v>17</v>
      </c>
      <c r="B26" s="17" t="s">
        <v>50</v>
      </c>
      <c r="C26" s="13" t="s">
        <v>8</v>
      </c>
      <c r="D26" s="16">
        <v>20.88</v>
      </c>
      <c r="E26" s="15"/>
      <c r="F26" s="41">
        <f t="shared" si="2"/>
        <v>0</v>
      </c>
    </row>
    <row r="27" spans="1:6" ht="24.75" customHeight="1" x14ac:dyDescent="0.45">
      <c r="A27" s="46" t="s">
        <v>51</v>
      </c>
      <c r="B27" s="47"/>
      <c r="C27" s="47"/>
      <c r="D27" s="47"/>
      <c r="E27" s="48"/>
      <c r="F27" s="40">
        <f>SUM(F23:F26)</f>
        <v>0</v>
      </c>
    </row>
    <row r="28" spans="1:6" ht="23.5" customHeight="1" x14ac:dyDescent="0.45">
      <c r="A28" s="46" t="s">
        <v>94</v>
      </c>
      <c r="B28" s="47"/>
      <c r="C28" s="47"/>
      <c r="D28" s="47"/>
      <c r="E28" s="48"/>
      <c r="F28" s="40">
        <f>F21+F27</f>
        <v>0</v>
      </c>
    </row>
    <row r="29" spans="1:6" ht="30" customHeight="1" x14ac:dyDescent="0.45">
      <c r="A29" s="32">
        <v>3</v>
      </c>
      <c r="B29" s="49" t="s">
        <v>70</v>
      </c>
      <c r="C29" s="50"/>
      <c r="D29" s="50"/>
      <c r="E29" s="50"/>
      <c r="F29" s="51"/>
    </row>
    <row r="30" spans="1:6" s="4" customFormat="1" ht="24" customHeight="1" x14ac:dyDescent="0.45">
      <c r="A30" s="33">
        <v>3.1</v>
      </c>
      <c r="B30" s="55" t="s">
        <v>52</v>
      </c>
      <c r="C30" s="56"/>
      <c r="D30" s="56"/>
      <c r="E30" s="56"/>
      <c r="F30" s="57"/>
    </row>
    <row r="31" spans="1:6" s="21" customFormat="1" ht="98.15" customHeight="1" x14ac:dyDescent="0.45">
      <c r="A31" s="36" t="s">
        <v>54</v>
      </c>
      <c r="B31" s="24" t="s">
        <v>53</v>
      </c>
      <c r="C31" s="44" t="s">
        <v>7</v>
      </c>
      <c r="D31" s="45">
        <f>(10*5.5*2)+(26*5*0.8)</f>
        <v>214</v>
      </c>
      <c r="E31" s="22"/>
      <c r="F31" s="41">
        <f>D31*E31</f>
        <v>0</v>
      </c>
    </row>
    <row r="32" spans="1:6" ht="24.75" customHeight="1" x14ac:dyDescent="0.45">
      <c r="A32" s="46" t="s">
        <v>55</v>
      </c>
      <c r="B32" s="47"/>
      <c r="C32" s="47"/>
      <c r="D32" s="47"/>
      <c r="E32" s="48"/>
      <c r="F32" s="40">
        <f>SUM(F31)</f>
        <v>0</v>
      </c>
    </row>
    <row r="33" spans="1:6" s="4" customFormat="1" ht="24" customHeight="1" x14ac:dyDescent="0.45">
      <c r="A33" s="33">
        <v>3.2</v>
      </c>
      <c r="B33" s="55" t="s">
        <v>56</v>
      </c>
      <c r="C33" s="56"/>
      <c r="D33" s="56"/>
      <c r="E33" s="56"/>
      <c r="F33" s="57"/>
    </row>
    <row r="34" spans="1:6" s="21" customFormat="1" ht="82.5" customHeight="1" x14ac:dyDescent="0.45">
      <c r="A34" s="37" t="s">
        <v>63</v>
      </c>
      <c r="B34" s="24" t="s">
        <v>57</v>
      </c>
      <c r="C34" s="19" t="s">
        <v>7</v>
      </c>
      <c r="D34" s="14">
        <v>72</v>
      </c>
      <c r="E34" s="15"/>
      <c r="F34" s="41">
        <f t="shared" ref="F34:F36" si="3">D34*E34</f>
        <v>0</v>
      </c>
    </row>
    <row r="35" spans="1:6" s="21" customFormat="1" ht="65.5" customHeight="1" x14ac:dyDescent="0.45">
      <c r="A35" s="37" t="s">
        <v>64</v>
      </c>
      <c r="B35" s="24" t="s">
        <v>58</v>
      </c>
      <c r="C35" s="19" t="s">
        <v>7</v>
      </c>
      <c r="D35" s="14">
        <v>28.800000000000004</v>
      </c>
      <c r="E35" s="15"/>
      <c r="F35" s="41">
        <f t="shared" si="3"/>
        <v>0</v>
      </c>
    </row>
    <row r="36" spans="1:6" s="21" customFormat="1" ht="54" customHeight="1" x14ac:dyDescent="0.45">
      <c r="A36" s="37" t="s">
        <v>65</v>
      </c>
      <c r="B36" s="24" t="s">
        <v>59</v>
      </c>
      <c r="C36" s="13" t="s">
        <v>7</v>
      </c>
      <c r="D36" s="14">
        <v>6.4</v>
      </c>
      <c r="E36" s="15"/>
      <c r="F36" s="41">
        <f t="shared" si="3"/>
        <v>0</v>
      </c>
    </row>
    <row r="37" spans="1:6" s="21" customFormat="1" ht="100.5" customHeight="1" x14ac:dyDescent="0.45">
      <c r="A37" s="37" t="s">
        <v>66</v>
      </c>
      <c r="B37" s="24" t="s">
        <v>60</v>
      </c>
      <c r="C37" s="13" t="s">
        <v>7</v>
      </c>
      <c r="D37" s="14">
        <v>1.3159999999999998</v>
      </c>
      <c r="E37" s="15"/>
      <c r="F37" s="41"/>
    </row>
    <row r="38" spans="1:6" s="21" customFormat="1" ht="66" customHeight="1" x14ac:dyDescent="0.45">
      <c r="A38" s="37" t="s">
        <v>67</v>
      </c>
      <c r="B38" s="24" t="s">
        <v>61</v>
      </c>
      <c r="C38" s="13" t="s">
        <v>9</v>
      </c>
      <c r="D38" s="14">
        <v>15</v>
      </c>
      <c r="E38" s="15"/>
      <c r="F38" s="41"/>
    </row>
    <row r="39" spans="1:6" s="21" customFormat="1" ht="54" customHeight="1" x14ac:dyDescent="0.45">
      <c r="A39" s="37" t="s">
        <v>68</v>
      </c>
      <c r="B39" s="24" t="s">
        <v>62</v>
      </c>
      <c r="C39" s="13" t="s">
        <v>8</v>
      </c>
      <c r="D39" s="14">
        <v>294</v>
      </c>
      <c r="E39" s="15"/>
      <c r="F39" s="41"/>
    </row>
    <row r="40" spans="1:6" ht="24.75" customHeight="1" x14ac:dyDescent="0.45">
      <c r="A40" s="46" t="s">
        <v>69</v>
      </c>
      <c r="B40" s="47" t="s">
        <v>11</v>
      </c>
      <c r="C40" s="47"/>
      <c r="D40" s="47"/>
      <c r="E40" s="48"/>
      <c r="F40" s="40">
        <f>SUM(F34:F39)</f>
        <v>0</v>
      </c>
    </row>
    <row r="41" spans="1:6" ht="29.05" customHeight="1" x14ac:dyDescent="0.45">
      <c r="A41" s="46" t="s">
        <v>71</v>
      </c>
      <c r="B41" s="47"/>
      <c r="C41" s="47"/>
      <c r="D41" s="47"/>
      <c r="E41" s="48"/>
      <c r="F41" s="40">
        <f>F32+F40</f>
        <v>0</v>
      </c>
    </row>
    <row r="42" spans="1:6" ht="30" customHeight="1" x14ac:dyDescent="0.45">
      <c r="A42" s="32">
        <v>4</v>
      </c>
      <c r="B42" s="49" t="s">
        <v>73</v>
      </c>
      <c r="C42" s="50"/>
      <c r="D42" s="50"/>
      <c r="E42" s="50"/>
      <c r="F42" s="51"/>
    </row>
    <row r="43" spans="1:6" s="21" customFormat="1" ht="44.05" customHeight="1" x14ac:dyDescent="0.45">
      <c r="A43" s="35">
        <v>4.0999999999999996</v>
      </c>
      <c r="B43" s="24" t="s">
        <v>74</v>
      </c>
      <c r="C43" s="19" t="s">
        <v>7</v>
      </c>
      <c r="D43" s="14">
        <v>4.0058550000000004</v>
      </c>
      <c r="E43" s="15"/>
      <c r="F43" s="41">
        <f>D43*E43</f>
        <v>0</v>
      </c>
    </row>
    <row r="44" spans="1:6" s="21" customFormat="1" ht="32.5" customHeight="1" x14ac:dyDescent="0.45">
      <c r="A44" s="35">
        <v>4.2</v>
      </c>
      <c r="B44" s="24" t="s">
        <v>75</v>
      </c>
      <c r="C44" s="19" t="s">
        <v>7</v>
      </c>
      <c r="D44" s="14">
        <v>4.0058550000000004</v>
      </c>
      <c r="E44" s="15"/>
      <c r="F44" s="41">
        <f t="shared" ref="F44:F46" si="4">D44*E44</f>
        <v>0</v>
      </c>
    </row>
    <row r="45" spans="1:6" s="21" customFormat="1" ht="57" customHeight="1" x14ac:dyDescent="0.45">
      <c r="A45" s="35">
        <v>4.3</v>
      </c>
      <c r="B45" s="24" t="s">
        <v>76</v>
      </c>
      <c r="C45" s="19" t="s">
        <v>7</v>
      </c>
      <c r="D45" s="14">
        <v>6</v>
      </c>
      <c r="E45" s="15"/>
      <c r="F45" s="41">
        <f t="shared" si="4"/>
        <v>0</v>
      </c>
    </row>
    <row r="46" spans="1:6" s="21" customFormat="1" ht="32.049999999999997" customHeight="1" x14ac:dyDescent="0.45">
      <c r="A46" s="35">
        <v>4.4000000000000004</v>
      </c>
      <c r="B46" s="24" t="s">
        <v>77</v>
      </c>
      <c r="C46" s="19" t="s">
        <v>7</v>
      </c>
      <c r="D46" s="14">
        <v>6</v>
      </c>
      <c r="E46" s="15"/>
      <c r="F46" s="41">
        <f t="shared" si="4"/>
        <v>0</v>
      </c>
    </row>
    <row r="47" spans="1:6" s="21" customFormat="1" ht="44.05" customHeight="1" x14ac:dyDescent="0.45">
      <c r="A47" s="35">
        <v>4.5</v>
      </c>
      <c r="B47" s="24" t="s">
        <v>80</v>
      </c>
      <c r="C47" s="19" t="s">
        <v>10</v>
      </c>
      <c r="D47" s="14">
        <v>200</v>
      </c>
      <c r="E47" s="15"/>
      <c r="F47" s="41">
        <f>D47*E47</f>
        <v>0</v>
      </c>
    </row>
    <row r="48" spans="1:6" s="21" customFormat="1" ht="25" customHeight="1" x14ac:dyDescent="0.45">
      <c r="A48" s="35">
        <v>4.5999999999999996</v>
      </c>
      <c r="B48" s="24" t="s">
        <v>81</v>
      </c>
      <c r="C48" s="19" t="s">
        <v>10</v>
      </c>
      <c r="D48" s="14">
        <v>800</v>
      </c>
      <c r="E48" s="15"/>
      <c r="F48" s="41">
        <f t="shared" ref="F48:F50" si="5">D48*E48</f>
        <v>0</v>
      </c>
    </row>
    <row r="49" spans="1:6" s="21" customFormat="1" ht="66.75" customHeight="1" x14ac:dyDescent="0.45">
      <c r="A49" s="35">
        <v>4.7</v>
      </c>
      <c r="B49" s="24" t="s">
        <v>82</v>
      </c>
      <c r="C49" s="19" t="s">
        <v>10</v>
      </c>
      <c r="D49" s="14">
        <v>259.2</v>
      </c>
      <c r="E49" s="15"/>
      <c r="F49" s="41">
        <f t="shared" si="5"/>
        <v>0</v>
      </c>
    </row>
    <row r="50" spans="1:6" s="21" customFormat="1" ht="52.5" customHeight="1" x14ac:dyDescent="0.45">
      <c r="A50" s="35">
        <v>4.8</v>
      </c>
      <c r="B50" s="24" t="s">
        <v>78</v>
      </c>
      <c r="C50" s="19" t="s">
        <v>8</v>
      </c>
      <c r="D50" s="14">
        <v>1.2441599999999999</v>
      </c>
      <c r="E50" s="15"/>
      <c r="F50" s="41">
        <f t="shared" si="5"/>
        <v>0</v>
      </c>
    </row>
    <row r="51" spans="1:6" s="21" customFormat="1" ht="97.5" customHeight="1" x14ac:dyDescent="0.45">
      <c r="A51" s="35">
        <v>4.9000000000000004</v>
      </c>
      <c r="B51" s="24" t="s">
        <v>79</v>
      </c>
      <c r="C51" s="19" t="s">
        <v>8</v>
      </c>
      <c r="D51" s="14">
        <v>175</v>
      </c>
      <c r="E51" s="15"/>
      <c r="F51" s="41">
        <f>SUM(F43:F46)</f>
        <v>0</v>
      </c>
    </row>
    <row r="52" spans="1:6" ht="25.5" customHeight="1" x14ac:dyDescent="0.45">
      <c r="A52" s="46" t="s">
        <v>87</v>
      </c>
      <c r="B52" s="47" t="s">
        <v>11</v>
      </c>
      <c r="C52" s="47"/>
      <c r="D52" s="47"/>
      <c r="E52" s="48"/>
      <c r="F52" s="40">
        <f>SUM(F43:F51)</f>
        <v>0</v>
      </c>
    </row>
    <row r="53" spans="1:6" ht="30" customHeight="1" x14ac:dyDescent="0.45">
      <c r="A53" s="32">
        <v>5</v>
      </c>
      <c r="B53" s="49" t="s">
        <v>83</v>
      </c>
      <c r="C53" s="50"/>
      <c r="D53" s="50"/>
      <c r="E53" s="50"/>
      <c r="F53" s="51"/>
    </row>
    <row r="54" spans="1:6" s="21" customFormat="1" ht="45.55" customHeight="1" x14ac:dyDescent="0.45">
      <c r="A54" s="35">
        <v>5.0999999999999996</v>
      </c>
      <c r="B54" s="18" t="s">
        <v>74</v>
      </c>
      <c r="C54" s="7" t="s">
        <v>7</v>
      </c>
      <c r="D54" s="14">
        <v>1.6320150000000002</v>
      </c>
      <c r="E54" s="15"/>
      <c r="F54" s="41">
        <f>D54*E54</f>
        <v>0</v>
      </c>
    </row>
    <row r="55" spans="1:6" s="3" customFormat="1" ht="43.5" customHeight="1" x14ac:dyDescent="0.45">
      <c r="A55" s="35">
        <v>5.2</v>
      </c>
      <c r="B55" s="20" t="s">
        <v>75</v>
      </c>
      <c r="C55" s="8" t="s">
        <v>7</v>
      </c>
      <c r="D55" s="14">
        <v>1.6320150000000002</v>
      </c>
      <c r="E55" s="15"/>
      <c r="F55" s="41">
        <f t="shared" ref="F55:F59" si="6">D55*E55</f>
        <v>0</v>
      </c>
    </row>
    <row r="56" spans="1:6" s="21" customFormat="1" ht="47.5" customHeight="1" x14ac:dyDescent="0.45">
      <c r="A56" s="35">
        <v>5.3</v>
      </c>
      <c r="B56" s="18" t="s">
        <v>76</v>
      </c>
      <c r="C56" s="19" t="s">
        <v>7</v>
      </c>
      <c r="D56" s="14">
        <v>2.4</v>
      </c>
      <c r="E56" s="15"/>
      <c r="F56" s="41">
        <f t="shared" si="6"/>
        <v>0</v>
      </c>
    </row>
    <row r="57" spans="1:6" s="3" customFormat="1" ht="45" customHeight="1" x14ac:dyDescent="0.45">
      <c r="A57" s="35">
        <v>5.4</v>
      </c>
      <c r="B57" s="18" t="s">
        <v>77</v>
      </c>
      <c r="C57" s="19" t="s">
        <v>7</v>
      </c>
      <c r="D57" s="14">
        <v>2.4</v>
      </c>
      <c r="E57" s="15"/>
      <c r="F57" s="41">
        <f t="shared" si="6"/>
        <v>0</v>
      </c>
    </row>
    <row r="58" spans="1:6" s="3" customFormat="1" ht="40.5" customHeight="1" x14ac:dyDescent="0.45">
      <c r="A58" s="35">
        <v>5.5</v>
      </c>
      <c r="B58" s="20" t="s">
        <v>80</v>
      </c>
      <c r="C58" s="19" t="s">
        <v>10</v>
      </c>
      <c r="D58" s="14">
        <v>80</v>
      </c>
      <c r="E58" s="15"/>
      <c r="F58" s="41">
        <f t="shared" si="6"/>
        <v>0</v>
      </c>
    </row>
    <row r="59" spans="1:6" s="21" customFormat="1" ht="22.5" customHeight="1" x14ac:dyDescent="0.45">
      <c r="A59" s="35">
        <v>5.6</v>
      </c>
      <c r="B59" s="18" t="s">
        <v>85</v>
      </c>
      <c r="C59" s="19" t="s">
        <v>10</v>
      </c>
      <c r="D59" s="14">
        <v>320</v>
      </c>
      <c r="E59" s="15"/>
      <c r="F59" s="41">
        <f t="shared" si="6"/>
        <v>0</v>
      </c>
    </row>
    <row r="60" spans="1:6" s="21" customFormat="1" ht="77.05" customHeight="1" x14ac:dyDescent="0.45">
      <c r="A60" s="35">
        <v>5.7</v>
      </c>
      <c r="B60" s="18" t="s">
        <v>86</v>
      </c>
      <c r="C60" s="7" t="s">
        <v>10</v>
      </c>
      <c r="D60" s="14">
        <v>105.60000000000001</v>
      </c>
      <c r="E60" s="15"/>
      <c r="F60" s="41">
        <f>D60*E60</f>
        <v>0</v>
      </c>
    </row>
    <row r="61" spans="1:6" s="3" customFormat="1" ht="50.5" customHeight="1" x14ac:dyDescent="0.45">
      <c r="A61" s="35">
        <v>5.8</v>
      </c>
      <c r="B61" s="20" t="s">
        <v>78</v>
      </c>
      <c r="C61" s="8" t="s">
        <v>8</v>
      </c>
      <c r="D61" s="14">
        <v>0.50688000000000011</v>
      </c>
      <c r="E61" s="15"/>
      <c r="F61" s="41">
        <f t="shared" ref="F61:F62" si="7">D61*E61</f>
        <v>0</v>
      </c>
    </row>
    <row r="62" spans="1:6" s="21" customFormat="1" ht="59.05" customHeight="1" x14ac:dyDescent="0.45">
      <c r="A62" s="35">
        <v>5.9</v>
      </c>
      <c r="B62" s="18" t="s">
        <v>84</v>
      </c>
      <c r="C62" s="19" t="s">
        <v>9</v>
      </c>
      <c r="D62" s="14">
        <v>1</v>
      </c>
      <c r="E62" s="15"/>
      <c r="F62" s="41">
        <f t="shared" si="7"/>
        <v>0</v>
      </c>
    </row>
    <row r="63" spans="1:6" ht="25.5" customHeight="1" x14ac:dyDescent="0.45">
      <c r="A63" s="46" t="s">
        <v>88</v>
      </c>
      <c r="B63" s="47" t="s">
        <v>11</v>
      </c>
      <c r="C63" s="47"/>
      <c r="D63" s="47"/>
      <c r="E63" s="48"/>
      <c r="F63" s="40">
        <f>SUM(F54:F62)</f>
        <v>0</v>
      </c>
    </row>
    <row r="64" spans="1:6" ht="20.25" customHeight="1" x14ac:dyDescent="0.45">
      <c r="A64" s="58"/>
      <c r="B64" s="59"/>
      <c r="C64" s="59"/>
      <c r="D64" s="59"/>
      <c r="E64" s="59"/>
      <c r="F64" s="60"/>
    </row>
    <row r="65" spans="1:6" ht="20.6" x14ac:dyDescent="0.55000000000000004">
      <c r="A65" s="61" t="s">
        <v>18</v>
      </c>
      <c r="B65" s="62"/>
      <c r="C65" s="62"/>
      <c r="D65" s="62"/>
      <c r="E65" s="62"/>
      <c r="F65" s="63"/>
    </row>
    <row r="66" spans="1:6" ht="20.25" customHeight="1" x14ac:dyDescent="0.45">
      <c r="A66" s="38">
        <v>1</v>
      </c>
      <c r="B66" s="52" t="s">
        <v>89</v>
      </c>
      <c r="C66" s="53"/>
      <c r="D66" s="53"/>
      <c r="E66" s="54"/>
      <c r="F66" s="42">
        <f>F12</f>
        <v>0</v>
      </c>
    </row>
    <row r="67" spans="1:6" ht="20.25" customHeight="1" x14ac:dyDescent="0.45">
      <c r="A67" s="38">
        <v>2</v>
      </c>
      <c r="B67" s="52" t="s">
        <v>90</v>
      </c>
      <c r="C67" s="53"/>
      <c r="D67" s="53"/>
      <c r="E67" s="54"/>
      <c r="F67" s="42">
        <f>F28</f>
        <v>0</v>
      </c>
    </row>
    <row r="68" spans="1:6" ht="18" customHeight="1" x14ac:dyDescent="0.45">
      <c r="A68" s="38">
        <v>3</v>
      </c>
      <c r="B68" s="52" t="s">
        <v>91</v>
      </c>
      <c r="C68" s="53"/>
      <c r="D68" s="53"/>
      <c r="E68" s="54"/>
      <c r="F68" s="42">
        <f>F41</f>
        <v>0</v>
      </c>
    </row>
    <row r="69" spans="1:6" ht="19.5" customHeight="1" x14ac:dyDescent="0.45">
      <c r="A69" s="38">
        <v>4</v>
      </c>
      <c r="B69" s="52" t="s">
        <v>92</v>
      </c>
      <c r="C69" s="53"/>
      <c r="D69" s="53"/>
      <c r="E69" s="54"/>
      <c r="F69" s="42">
        <f>F52</f>
        <v>0</v>
      </c>
    </row>
    <row r="70" spans="1:6" ht="19.5" customHeight="1" x14ac:dyDescent="0.45">
      <c r="A70" s="38">
        <v>5</v>
      </c>
      <c r="B70" s="52" t="s">
        <v>93</v>
      </c>
      <c r="C70" s="53"/>
      <c r="D70" s="53"/>
      <c r="E70" s="54"/>
      <c r="F70" s="42">
        <f>F63</f>
        <v>0</v>
      </c>
    </row>
    <row r="71" spans="1:6" ht="35.5" customHeight="1" x14ac:dyDescent="0.45">
      <c r="A71" s="75" t="s">
        <v>19</v>
      </c>
      <c r="B71" s="76"/>
      <c r="C71" s="76"/>
      <c r="D71" s="76"/>
      <c r="E71" s="77"/>
      <c r="F71" s="43">
        <f>SUM(F66:F70)</f>
        <v>0</v>
      </c>
    </row>
    <row r="72" spans="1:6" ht="35.5" customHeight="1" x14ac:dyDescent="0.45">
      <c r="A72" s="75" t="s">
        <v>95</v>
      </c>
      <c r="B72" s="76"/>
      <c r="C72" s="76"/>
      <c r="D72" s="76"/>
      <c r="E72" s="76"/>
      <c r="F72" s="78"/>
    </row>
    <row r="73" spans="1:6" ht="23.5" customHeight="1" thickBot="1" x14ac:dyDescent="0.5">
      <c r="A73" s="72"/>
      <c r="B73" s="73"/>
      <c r="C73" s="73"/>
      <c r="D73" s="73"/>
      <c r="E73" s="73"/>
      <c r="F73" s="74"/>
    </row>
    <row r="74" spans="1:6" ht="21" thickBot="1" x14ac:dyDescent="0.5">
      <c r="A74" s="70" t="s">
        <v>98</v>
      </c>
      <c r="B74" s="71"/>
      <c r="C74" s="71"/>
      <c r="D74" s="71"/>
      <c r="E74" s="79"/>
      <c r="F74" s="80"/>
    </row>
    <row r="75" spans="1:6" ht="24" customHeight="1" x14ac:dyDescent="0.45">
      <c r="A75" s="28" t="s">
        <v>21</v>
      </c>
      <c r="B75" s="67" t="s">
        <v>22</v>
      </c>
      <c r="C75" s="67"/>
      <c r="D75" s="67"/>
      <c r="E75" s="68" t="s">
        <v>23</v>
      </c>
      <c r="F75" s="69"/>
    </row>
    <row r="76" spans="1:6" ht="63.75" customHeight="1" thickBot="1" x14ac:dyDescent="0.5">
      <c r="A76" s="29"/>
      <c r="B76" s="64"/>
      <c r="C76" s="64"/>
      <c r="D76" s="64"/>
      <c r="E76" s="65"/>
      <c r="F76" s="66"/>
    </row>
  </sheetData>
  <mergeCells count="40">
    <mergeCell ref="A11:E11"/>
    <mergeCell ref="A12:E12"/>
    <mergeCell ref="B13:F13"/>
    <mergeCell ref="B14:F14"/>
    <mergeCell ref="A21:E21"/>
    <mergeCell ref="A2:F2"/>
    <mergeCell ref="B6:F6"/>
    <mergeCell ref="A3:F3"/>
    <mergeCell ref="A4:F4"/>
    <mergeCell ref="A7:F7"/>
    <mergeCell ref="A73:F73"/>
    <mergeCell ref="B66:E66"/>
    <mergeCell ref="B67:E67"/>
    <mergeCell ref="B68:E68"/>
    <mergeCell ref="B69:E69"/>
    <mergeCell ref="A71:E71"/>
    <mergeCell ref="A72:B72"/>
    <mergeCell ref="C72:F72"/>
    <mergeCell ref="B76:D76"/>
    <mergeCell ref="E76:F76"/>
    <mergeCell ref="B75:D75"/>
    <mergeCell ref="E75:F75"/>
    <mergeCell ref="A74:D74"/>
    <mergeCell ref="E74:F74"/>
    <mergeCell ref="A28:E28"/>
    <mergeCell ref="B42:F42"/>
    <mergeCell ref="B22:F22"/>
    <mergeCell ref="A27:E27"/>
    <mergeCell ref="B29:F29"/>
    <mergeCell ref="B30:F30"/>
    <mergeCell ref="A32:E32"/>
    <mergeCell ref="A52:E52"/>
    <mergeCell ref="B53:F53"/>
    <mergeCell ref="A63:E63"/>
    <mergeCell ref="B70:E70"/>
    <mergeCell ref="B33:F33"/>
    <mergeCell ref="A40:E40"/>
    <mergeCell ref="A41:E41"/>
    <mergeCell ref="A64:F64"/>
    <mergeCell ref="A65:F65"/>
  </mergeCells>
  <phoneticPr fontId="20" type="noConversion"/>
  <printOptions horizontalCentered="1" verticalCentered="1"/>
  <pageMargins left="0.7" right="0.7" top="0.75" bottom="0.75" header="0.51180555555555496" footer="0.51180555555555496"/>
  <pageSetup scale="33" firstPageNumber="0" fitToHeight="0" orientation="landscape" r:id="rId1"/>
  <headerFooter>
    <oddFooter>&amp;C&amp;P</oddFooter>
  </headerFooter>
  <rowBreaks count="2" manualBreakCount="2">
    <brk id="21" max="9" man="1"/>
    <brk id="52" max="9" man="1"/>
  </rowBreaks>
  <colBreaks count="1" manualBreakCount="1">
    <brk id="6" min="1" max="16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1E4907E93F234F91F4929D38E9502E" ma:contentTypeVersion="14" ma:contentTypeDescription="Create a new document." ma:contentTypeScope="" ma:versionID="614e548b80677170195e8c8fb8e4493c">
  <xsd:schema xmlns:xsd="http://www.w3.org/2001/XMLSchema" xmlns:xs="http://www.w3.org/2001/XMLSchema" xmlns:p="http://schemas.microsoft.com/office/2006/metadata/properties" xmlns:ns2="a3679fa2-a3b4-47de-9de9-315ad45e80ee" xmlns:ns3="f1310f0d-89d8-432e-adf2-84cf9f2261a0" targetNamespace="http://schemas.microsoft.com/office/2006/metadata/properties" ma:root="true" ma:fieldsID="07a9c1959fc52b8515e6eab577b4606e" ns2:_="" ns3:_="">
    <xsd:import namespace="a3679fa2-a3b4-47de-9de9-315ad45e80ee"/>
    <xsd:import namespace="f1310f0d-89d8-432e-adf2-84cf9f2261a0"/>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79fa2-a3b4-47de-9de9-315ad45e80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310f0d-89d8-432e-adf2-84cf9f2261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3679fa2-a3b4-47de-9de9-315ad45e80e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5C2D6B-1C0E-4AA0-9475-76BB00CC70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79fa2-a3b4-47de-9de9-315ad45e80ee"/>
    <ds:schemaRef ds:uri="f1310f0d-89d8-432e-adf2-84cf9f2261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E3A4D6-118B-4BBB-BA2E-F57C4367142F}">
  <ds:schemaRefs>
    <ds:schemaRef ds:uri="http://schemas.microsoft.com/sharepoint/v3/contenttype/forms"/>
  </ds:schemaRefs>
</ds:datastoreItem>
</file>

<file path=customXml/itemProps3.xml><?xml version="1.0" encoding="utf-8"?>
<ds:datastoreItem xmlns:ds="http://schemas.openxmlformats.org/officeDocument/2006/customXml" ds:itemID="{07447D86-CCA3-48F3-AE46-7ED586B9BFE3}">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f1310f0d-89d8-432e-adf2-84cf9f2261a0"/>
    <ds:schemaRef ds:uri="a3679fa2-a3b4-47de-9de9-315ad45e80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 of Quantities</vt:lpstr>
      <vt:lpstr>'Bill of Quantities'!Print_Area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anastase</dc:creator>
  <cp:keywords/>
  <dc:description/>
  <cp:lastModifiedBy>Roland Fang Kum</cp:lastModifiedBy>
  <cp:revision>0</cp:revision>
  <cp:lastPrinted>2024-03-27T14:01:52Z</cp:lastPrinted>
  <dcterms:created xsi:type="dcterms:W3CDTF">2012-06-21T09:19:37Z</dcterms:created>
  <dcterms:modified xsi:type="dcterms:W3CDTF">2024-06-05T14:56:08Z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0x0101005E1E4907E93F234F91F4929D38E9502E</vt:lpwstr>
  </property>
  <property fmtid="{D5CDD505-2E9C-101B-9397-08002B2CF9AE}" pid="3" name="MediaServiceImageTags">
    <vt:lpwstr/>
  </property>
</Properties>
</file>