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ZAWEDDE\OneDrive - UNHCR\Documents\Desktop\My Files - Peshawar -2024\Tenders - 2024\RFP - 2024\RFP.001_Construction of schools in Kohat\Tender Documents ref_2024.SOP.SCU.RFP.001\"/>
    </mc:Choice>
  </mc:AlternateContent>
  <xr:revisionPtr revIDLastSave="0" documentId="13_ncr:1_{740BDB0F-0230-482A-8FF9-62DC364F09DC}" xr6:coauthVersionLast="47" xr6:coauthVersionMax="47" xr10:uidLastSave="{00000000-0000-0000-0000-000000000000}"/>
  <bookViews>
    <workbookView xWindow="-110" yWindow="-110" windowWidth="19420" windowHeight="10300" tabRatio="931" xr2:uid="{00000000-000D-0000-FFFF-FFFF00000000}"/>
  </bookViews>
  <sheets>
    <sheet name="Summary" sheetId="69" r:id="rId1"/>
    <sheet name="GPS Seni Gumbat , Kohat-Civil" sheetId="68" r:id="rId2"/>
    <sheet name="Electrical &amp; Solarization" sheetId="71" r:id="rId3"/>
    <sheet name="Plumbing" sheetId="7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'GPS Seni Gumbat , Kohat-Civil'!$H$20:$H$245</definedName>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1">[1]CIV!#REF!</definedName>
    <definedName name="blockwork" localSheetId="3">[1]CIV!#REF!</definedName>
    <definedName name="blockwork" localSheetId="0">[1]CIV!#REF!</definedName>
    <definedName name="blockwork">[1]CIV!#REF!</definedName>
    <definedName name="BLS">[1]LAB!$B$7:$H$7</definedName>
    <definedName name="BOLT">[1]MAT!$B$21:$H$21</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1">'[2]MAtt Enamel'!#REF!</definedName>
    <definedName name="C.Anch" localSheetId="3">'[3]MAtt Enamel'!#REF!</definedName>
    <definedName name="C.Anch" localSheetId="0">'[2]MAtt Enamel'!#REF!</definedName>
    <definedName name="C.Anch">'[3]MAtt Enamel'!#REF!</definedName>
    <definedName name="C.BW" localSheetId="1">'[2]MAtt Enamel'!#REF!</definedName>
    <definedName name="C.BW" localSheetId="3">'[3]MAtt Enamel'!#REF!</definedName>
    <definedName name="C.BW" localSheetId="0">'[2]MAtt Enamel'!#REF!</definedName>
    <definedName name="C.BW">'[3]MAtt Enamel'!#REF!</definedName>
    <definedName name="C.CAB" localSheetId="1">'[2]MAtt Enamel'!#REF!</definedName>
    <definedName name="C.CAB" localSheetId="0">'[2]MAtt Enamel'!#REF!</definedName>
    <definedName name="C.CAB">'[3]MAtt Enamel'!#REF!</definedName>
    <definedName name="C.FPump">'[1]P-NS'!$H$667</definedName>
    <definedName name="C.GATE" localSheetId="1">'[2]MAtt Enamel'!#REF!</definedName>
    <definedName name="C.GATE" localSheetId="3">'[3]MAtt Enamel'!#REF!</definedName>
    <definedName name="C.GATE" localSheetId="0">'[2]MAtt Enamel'!#REF!</definedName>
    <definedName name="C.GATE">'[3]MAtt Enamel'!#REF!</definedName>
    <definedName name="C.GFC" localSheetId="1">'[2]MAtt Enamel'!#REF!</definedName>
    <definedName name="C.GFC" localSheetId="3">'[3]MAtt Enamel'!#REF!</definedName>
    <definedName name="C.GFC" localSheetId="0">'[2]MAtt Enamel'!#REF!</definedName>
    <definedName name="C.GFC">'[3]MAtt Enamel'!#REF!</definedName>
    <definedName name="C.GRT">'[1]P-NS'!$H$609</definedName>
    <definedName name="C.GT">[1]MAT!$B$128:$H$128</definedName>
    <definedName name="C.GT1" localSheetId="1">'[2]MAtt Enamel'!#REF!</definedName>
    <definedName name="C.GT1" localSheetId="3">'[3]MAtt Enamel'!#REF!</definedName>
    <definedName name="C.GT1" localSheetId="0">'[2]MAtt Enamel'!#REF!</definedName>
    <definedName name="C.GT1">'[3]MAtt Enamel'!#REF!</definedName>
    <definedName name="C.GT2" localSheetId="1">'[2]MAtt Enamel'!#REF!</definedName>
    <definedName name="C.GT2" localSheetId="3">'[3]MAtt Enamel'!#REF!</definedName>
    <definedName name="C.GT2" localSheetId="0">'[2]MAtt Enamel'!#REF!</definedName>
    <definedName name="C.GT2">'[3]MAtt Enamel'!#REF!</definedName>
    <definedName name="c.lift">'[1]P-NS'!$H$681</definedName>
    <definedName name="C.MFC" localSheetId="1">'[2]MAtt Enamel'!#REF!</definedName>
    <definedName name="C.MFC" localSheetId="3">'[3]MAtt Enamel'!#REF!</definedName>
    <definedName name="C.MFC" localSheetId="0">'[2]MAtt Enamel'!#REF!</definedName>
    <definedName name="C.MFC">'[3]MAtt Enamel'!#REF!</definedName>
    <definedName name="C.MS100">'[1]P-NS'!$H$221</definedName>
    <definedName name="C.MS150">'[1]P-NS'!$H$243</definedName>
    <definedName name="C.MS50">'[1]P-NS'!$H$199</definedName>
    <definedName name="C.MSH">'[1]P-NS'!$H$631</definedName>
    <definedName name="C.PBL" localSheetId="1">'[2]MAtt Enamel'!#REF!</definedName>
    <definedName name="C.PBL" localSheetId="3">'[3]MAtt Enamel'!#REF!</definedName>
    <definedName name="C.PBL" localSheetId="0">'[2]MAtt Enamel'!#REF!</definedName>
    <definedName name="C.PBL">'[3]MAtt Enamel'!#REF!</definedName>
    <definedName name="C.PPR25">'[1]P-NS'!$H$66</definedName>
    <definedName name="C.PPR30">'[1]P-NS'!$H$88</definedName>
    <definedName name="C.PPR40">'[1]P-NS'!$H$110</definedName>
    <definedName name="C.PPR50">'[1]P-NS'!$H$132</definedName>
    <definedName name="C.PPR63">'[1]P-NS'!$H$154</definedName>
    <definedName name="C.PPR90">'[1]P-NS'!$H$176</definedName>
    <definedName name="C.PT1" localSheetId="1">'[2]MAtt Enamel'!#REF!</definedName>
    <definedName name="C.PT1" localSheetId="3">'[3]MAtt Enamel'!#REF!</definedName>
    <definedName name="C.PT1" localSheetId="0">'[2]MAtt Enamel'!#REF!</definedName>
    <definedName name="C.PT1">'[3]MAtt Enamel'!#REF!</definedName>
    <definedName name="C.PT2" localSheetId="1">'[2]MAtt Enamel'!#REF!</definedName>
    <definedName name="C.PT2" localSheetId="3">'[3]MAtt Enamel'!#REF!</definedName>
    <definedName name="C.PT2" localSheetId="0">'[2]MAtt Enamel'!#REF!</definedName>
    <definedName name="C.PT2">'[3]MAtt Enamel'!#REF!</definedName>
    <definedName name="C.PVM" localSheetId="1">'[2]MAtt Enamel'!#REF!</definedName>
    <definedName name="C.PVM" localSheetId="0">'[2]MAtt Enamel'!#REF!</definedName>
    <definedName name="C.PVM">'[3]MAtt Enamel'!#REF!</definedName>
    <definedName name="C.SAN" localSheetId="1">'[2]MAtt Enamel'!#REF!</definedName>
    <definedName name="C.SAN" localSheetId="0">'[2]MAtt Enamel'!#REF!</definedName>
    <definedName name="C.SAN">'[3]MAtt Enamel'!#REF!</definedName>
    <definedName name="C.SCCM" localSheetId="0">'[2]MAtt Enamel'!#REF!</definedName>
    <definedName name="C.SCCM">'[3]MAtt Enamel'!#REF!</definedName>
    <definedName name="C.SCSM" localSheetId="0">'[2]MAtt Enamel'!#REF!</definedName>
    <definedName name="C.SCSM">'[3]MAtt Enamel'!#REF!</definedName>
    <definedName name="C.SF" localSheetId="0">'[2]MAtt Enamel'!#REF!</definedName>
    <definedName name="C.SF">'[3]MAtt Enamel'!#REF!</definedName>
    <definedName name="C.SLD" localSheetId="0">'[2]MAtt Enamel'!#REF!</definedName>
    <definedName name="C.SLD">'[3]MAtt Enamel'!#REF!</definedName>
    <definedName name="C.TPV" localSheetId="0">'[2]MAtt Enamel'!#REF!</definedName>
    <definedName name="C.TPV">'[3]MAtt Enamel'!#REF!</definedName>
    <definedName name="C.TRA">'[1]E-NS'!$H$35</definedName>
    <definedName name="C.UPVC100">'[1]P-NS'!$H$309</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1">'[2]MAtt Enamel'!#REF!</definedName>
    <definedName name="C.WP" localSheetId="3">'[3]MAtt Enamel'!#REF!</definedName>
    <definedName name="C.WP" localSheetId="0">'[2]MAtt Enamel'!#REF!</definedName>
    <definedName name="C.WP">'[3]MAtt Enamel'!#REF!</definedName>
    <definedName name="C.WPump">'[1]P-NS'!$H$645</definedName>
    <definedName name="c10.2a3">'[1]10'!$H$137</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1">#REF!</definedName>
    <definedName name="c17.8" localSheetId="3">#REF!</definedName>
    <definedName name="c17.8" localSheetId="0">#REF!</definedName>
    <definedName name="c17.8">#REF!</definedName>
    <definedName name="c21.39">'[1]21'!$H$21</definedName>
    <definedName name="c23.13a">'[1]23'!$H$239</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1">'[2]MAtt Enamel'!#REF!</definedName>
    <definedName name="c5.11n1" localSheetId="3">'[3]MAtt Enamel'!#REF!</definedName>
    <definedName name="c5.11n1" localSheetId="0">'[2]MAtt Enamel'!#REF!</definedName>
    <definedName name="c5.11n1">'[3]MAtt Enamel'!#REF!</definedName>
    <definedName name="c5.11n2" localSheetId="1">'[2]MAtt Enamel'!#REF!</definedName>
    <definedName name="c5.11n2" localSheetId="3">'[3]MAtt Enamel'!#REF!</definedName>
    <definedName name="c5.11n2" localSheetId="0">'[2]MAtt Enamel'!#REF!</definedName>
    <definedName name="c5.11n2">'[3]MAtt Enamel'!#REF!</definedName>
    <definedName name="C5.12NS" localSheetId="1">'[2]MAtt Enamel'!#REF!</definedName>
    <definedName name="C5.12NS" localSheetId="0">'[2]MAtt Enamel'!#REF!</definedName>
    <definedName name="C5.12NS">'[3]MAtt Enamel'!#REF!</definedName>
    <definedName name="C5.12NS2" localSheetId="1">'[2]MAtt Enamel'!#REF!</definedName>
    <definedName name="C5.12NS2" localSheetId="0">'[2]MAtt Enamel'!#REF!</definedName>
    <definedName name="C5.12NS2">'[3]MAtt Enamel'!#REF!</definedName>
    <definedName name="C5.13B">'[1]5'!$H$512</definedName>
    <definedName name="C5.13C">'[1]5'!$H$549</definedName>
    <definedName name="C5.13F">'[1]5'!$H$578</definedName>
    <definedName name="C5.13G">'[1]5'!$H$606</definedName>
    <definedName name="C5.13ns1" localSheetId="1">'[2]MAtt Enamel'!#REF!</definedName>
    <definedName name="C5.13ns1" localSheetId="3">'[3]MAtt Enamel'!#REF!</definedName>
    <definedName name="C5.13ns1" localSheetId="0">'[2]MAtt Enamel'!#REF!</definedName>
    <definedName name="C5.13ns1">'[3]MAtt Enamel'!#REF!</definedName>
    <definedName name="C5.14B">'[1]5'!$H$643</definedName>
    <definedName name="C5.14F">'[1]5'!$H$708</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 localSheetId="3">'[4]E-NS'!$H$1671</definedName>
    <definedName name="CE.CT2">'[5]E-NS'!$H$1671</definedName>
    <definedName name="CE.CT3" localSheetId="3">'[4]E-NS'!$H$1692</definedName>
    <definedName name="CE.CT3">'[5]E-NS'!$H$1692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1">[1]SUMM!#REF!</definedName>
    <definedName name="CIV" localSheetId="3">[1]SUMM!#REF!</definedName>
    <definedName name="CIV" localSheetId="0">[1]SUMM!#REF!</definedName>
    <definedName name="CIV">[1]SUMM!#REF!</definedName>
    <definedName name="CL.S">[1]MAT!$B$37:$H$37</definedName>
    <definedName name="CM.5">[1]EQP!$B$10:$H$10</definedName>
    <definedName name="cnsi.1" localSheetId="1">'[2]MAtt Enamel'!#REF!</definedName>
    <definedName name="cnsi.1" localSheetId="3">'[3]MAtt Enamel'!#REF!</definedName>
    <definedName name="cnsi.1" localSheetId="0">'[2]MAtt Enamel'!#REF!</definedName>
    <definedName name="cnsi.1">'[3]MAtt Enamel'!#REF!</definedName>
    <definedName name="cnsi.4" localSheetId="1">'[2]MAtt Enamel'!#REF!</definedName>
    <definedName name="cnsi.4" localSheetId="3">'[3]MAtt Enamel'!#REF!</definedName>
    <definedName name="cnsi.4" localSheetId="0">'[2]MAtt Enamel'!#REF!</definedName>
    <definedName name="cnsi.4">'[3]MAtt Enamel'!#REF!</definedName>
    <definedName name="CO.CON">[1]MAT!$B$163:$H$163</definedName>
    <definedName name="CO.W">[1]MAT!$B$278:$H$278</definedName>
    <definedName name="COH">[1]LAB!$B$23:$H$23</definedName>
    <definedName name="CONCRETE" localSheetId="1">[1]CIV!#REF!</definedName>
    <definedName name="CONCRETE" localSheetId="3">[1]CIV!#REF!</definedName>
    <definedName name="CONCRETE" localSheetId="0">[1]CIV!#REF!</definedName>
    <definedName name="CONCRETE">[1]CIV!#REF!</definedName>
    <definedName name="COO">[6]labour!$A$24:$I$24</definedName>
    <definedName name="cover">[7]Sheet1!$F$24</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[8]MAT!$B$134:$H$134</definedName>
    <definedName name="CR.M">[1]MAT!$B$33:$H$33</definedName>
    <definedName name="CR.M37">[1]MAT!$B$34:$H$34</definedName>
    <definedName name="CRL1.5">[1]MAT!$B$36:$H$36</definedName>
    <definedName name="CRO">[1]LAB!$B$27:$H$27</definedName>
    <definedName name="csr" localSheetId="1">'[9]CSR-1999'!$A:$IV</definedName>
    <definedName name="csr">'[9]CSR-1999'!$1:$1048576</definedName>
    <definedName name="CST">[1]MAT!$B$23:$H$23</definedName>
    <definedName name="CUM.GI">[1]EQP!$B$14:$H$14</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1">[1]CIV!#REF!</definedName>
    <definedName name="doors" localSheetId="3">[1]CIV!#REF!</definedName>
    <definedName name="doors" localSheetId="0">[1]CIV!#REF!</definedName>
    <definedName name="doors">[1]CIV!#REF!</definedName>
    <definedName name="DRE">[1]LAB!$B$31:$H$31</definedName>
    <definedName name="DRI">[1]LAB!$B$32:$H$32</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1">[1]SUMM!#REF!</definedName>
    <definedName name="ELEC" localSheetId="3">[1]SUMM!#REF!</definedName>
    <definedName name="ELEC" localSheetId="0">[1]SUMM!#REF!</definedName>
    <definedName name="ELEC">[1]SUMM!#REF!</definedName>
    <definedName name="ENS.FACP">'[1]E-NS'!$H$1716</definedName>
    <definedName name="ENS.FAJB">'[1]E-NS'!$H$1697</definedName>
    <definedName name="ENS.PAJB">'[1]E-NS'!$H$1554</definedName>
    <definedName name="ENS.PVC100">'[1]E-NS'!$H$1429</definedName>
    <definedName name="ESC40TC">[1]MAT!$B$315:$H$315</definedName>
    <definedName name="external" localSheetId="1">[1]CIV!#REF!</definedName>
    <definedName name="external" localSheetId="3">[1]CIV!#REF!</definedName>
    <definedName name="external" localSheetId="0">[1]CIV!#REF!</definedName>
    <definedName name="external">[1]CIV!#REF!</definedName>
    <definedName name="finishing" localSheetId="1">[1]CIV!#REF!</definedName>
    <definedName name="finishing" localSheetId="3">[1]CIV!#REF!</definedName>
    <definedName name="finishing" localSheetId="0">[1]CIV!#REF!</definedName>
    <definedName name="finishing">[1]CIV!#REF!</definedName>
    <definedName name="FIT">[1]LAB!$B$39:$H$39</definedName>
    <definedName name="FL.S">[1]MAT!$B$175:$H$175</definedName>
    <definedName name="FLG">[1]LAB!$B$40:$H$40</definedName>
    <definedName name="FLI">[1]MAT!$B$43:$H$43</definedName>
    <definedName name="flooring" localSheetId="1">[1]CIV!#REF!</definedName>
    <definedName name="flooring" localSheetId="3">[1]CIV!#REF!</definedName>
    <definedName name="flooring" localSheetId="0">[1]CIV!#REF!</definedName>
    <definedName name="flooring">[1]CIV!#REF!</definedName>
    <definedName name="FLP">[1]LAB!$B$41:$H$41</definedName>
    <definedName name="FW">[1]MAT!$B$44:$H$44</definedName>
    <definedName name="GI.65">[1]MAT!$B$247:$H$247</definedName>
    <definedName name="GI.BN">[10]Material!$A$563:$I$563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[10]Material!$B$595:$I$595</definedName>
    <definedName name="GI.T2">[1]MAT!$B$53:$H$53</definedName>
    <definedName name="GL.P5">[1]MAT!$B$45:$H$45</definedName>
    <definedName name="GL.SH">[1]MAT!$B$246:$H$246</definedName>
    <definedName name="GL.T5">[1]MAT!$B$46:$H$46</definedName>
    <definedName name="GLA">[6]labour!$A$43:$I$43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1">[1]CIV!#REF!</definedName>
    <definedName name="j.2" localSheetId="3">[1]CIV!#REF!</definedName>
    <definedName name="j.2" localSheetId="0">[1]CIV!#REF!</definedName>
    <definedName name="j.2">[1]CIV!#REF!</definedName>
    <definedName name="JWPM">[1]MAT!$B$133:$H$133</definedName>
    <definedName name="L.1">[1]CIV!$I$23</definedName>
    <definedName name="L.10">[1]CIV!$I$247</definedName>
    <definedName name="L.11" localSheetId="1">[1]CIV!#REF!</definedName>
    <definedName name="L.11" localSheetId="3">[1]CIV!#REF!</definedName>
    <definedName name="L.11" localSheetId="0">[1]CIV!#REF!</definedName>
    <definedName name="L.11">[1]CIV!#REF!</definedName>
    <definedName name="L.12" localSheetId="1">[1]CIV!#REF!</definedName>
    <definedName name="L.12" localSheetId="3">[1]CIV!#REF!</definedName>
    <definedName name="L.12" localSheetId="0">[1]CIV!#REF!</definedName>
    <definedName name="L.12">[1]CIV!#REF!</definedName>
    <definedName name="L.13" localSheetId="1">[1]CIV!#REF!</definedName>
    <definedName name="L.13" localSheetId="0">[1]CIV!#REF!</definedName>
    <definedName name="L.13">[1]CIV!#REF!</definedName>
    <definedName name="L.14" localSheetId="1">[1]CIV!#REF!</definedName>
    <definedName name="L.14" localSheetId="0">[1]CIV!#REF!</definedName>
    <definedName name="L.14">[1]CIV!#REF!</definedName>
    <definedName name="L.15" localSheetId="0">[1]CIV!#REF!</definedName>
    <definedName name="L.15">[1]CIV!#REF!</definedName>
    <definedName name="L.16" localSheetId="0">[1]CIV!#REF!</definedName>
    <definedName name="L.16">[1]CIV!#REF!</definedName>
    <definedName name="L.2">[1]CIV!$I$26</definedName>
    <definedName name="L.3">[1]CIV!$I$95</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1">'[2]MAtt Enamel'!#REF!</definedName>
    <definedName name="LM.CAB" localSheetId="3">'[3]MAtt Enamel'!#REF!</definedName>
    <definedName name="LM.CAB" localSheetId="0">'[2]MAtt Enamel'!#REF!</definedName>
    <definedName name="LM.CAB">'[3]MAtt Enamel'!#REF!</definedName>
    <definedName name="LM.GFC" localSheetId="1">'[2]MAtt Enamel'!#REF!</definedName>
    <definedName name="LM.GFC" localSheetId="3">'[3]MAtt Enamel'!#REF!</definedName>
    <definedName name="LM.GFC" localSheetId="0">'[2]MAtt Enamel'!#REF!</definedName>
    <definedName name="LM.GFC">'[3]MAtt Enamel'!#REF!</definedName>
    <definedName name="LM.GR1" localSheetId="1">'[2]MAtt Enamel'!#REF!</definedName>
    <definedName name="LM.GR1" localSheetId="0">'[2]MAtt Enamel'!#REF!</definedName>
    <definedName name="LM.GR1">'[3]MAtt Enamel'!#REF!</definedName>
    <definedName name="LM.GR2" localSheetId="1">'[2]MAtt Enamel'!#REF!</definedName>
    <definedName name="LM.GR2" localSheetId="0">'[2]MAtt Enamel'!#REF!</definedName>
    <definedName name="LM.GR2">'[3]MAtt Enamel'!#REF!</definedName>
    <definedName name="LM.MF" localSheetId="0">'[2]MAtt Enamel'!#REF!</definedName>
    <definedName name="LM.MF">'[3]MAtt Enamel'!#REF!</definedName>
    <definedName name="LM.ORN" localSheetId="0">'[2]MAtt Enamel'!#REF!</definedName>
    <definedName name="LM.ORN">'[3]MAtt Enamel'!#REF!</definedName>
    <definedName name="LM.PT1" localSheetId="0">'[2]MAtt Enamel'!#REF!</definedName>
    <definedName name="LM.PT1">'[3]MAtt Enamel'!#REF!</definedName>
    <definedName name="LM.PT2" localSheetId="0">'[2]MAtt Enamel'!#REF!</definedName>
    <definedName name="LM.PT2">'[3]MAtt Enamel'!#REF!</definedName>
    <definedName name="LM.SF" localSheetId="0">'[2]MAtt Enamel'!#REF!</definedName>
    <definedName name="LM.SF">'[3]MAtt Enamel'!#REF!</definedName>
    <definedName name="LM.SLD" localSheetId="0">'[2]MAtt Enamel'!#REF!</definedName>
    <definedName name="LM.SLD">'[3]MAtt Enamel'!#REF!</definedName>
    <definedName name="LM.TP" localSheetId="0">'[2]MAtt Enamel'!#REF!</definedName>
    <definedName name="LM.TP">'[3]MAtt Enamel'!#REF!</definedName>
    <definedName name="LM.WP" localSheetId="0">'[2]MAtt Enamel'!#REF!</definedName>
    <definedName name="LM.WP">'[3]MAtt Enamel'!#REF!</definedName>
    <definedName name="lm10.2a3">'[1]10'!$J$122</definedName>
    <definedName name="lm10.2c3">'[1]10'!$J$213</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1">#REF!</definedName>
    <definedName name="lm17.8" localSheetId="3">#REF!</definedName>
    <definedName name="lm17.8" localSheetId="0">#REF!</definedName>
    <definedName name="lm17.8">#REF!</definedName>
    <definedName name="LM19.30">'[1]19'!$J$33</definedName>
    <definedName name="lm21.39">'[1]21'!$J$15</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1">'[2]MAtt Enamel'!#REF!</definedName>
    <definedName name="lmnsi.1" localSheetId="3">'[3]MAtt Enamel'!#REF!</definedName>
    <definedName name="lmnsi.1" localSheetId="0">'[2]MAtt Enamel'!#REF!</definedName>
    <definedName name="lmnsi.1">'[3]MAtt Enamel'!#REF!</definedName>
    <definedName name="M.C">[1]MAT!$B$64:$H$64</definedName>
    <definedName name="M.FB">[1]MAT!$B$68:$H$68</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[6]Material!$B$813:$I$813</definedName>
    <definedName name="PLA">[1]LAB!$B$58:$H$58</definedName>
    <definedName name="PLT">[1]LAB!$B$59:$H$59</definedName>
    <definedName name="PLU">[1]LAB!$B$61:$H$61</definedName>
    <definedName name="PLUMB" localSheetId="1">[1]SUMM!#REF!</definedName>
    <definedName name="PLUMB" localSheetId="3">[1]SUMM!#REF!</definedName>
    <definedName name="PLUMB" localSheetId="0">[1]SUMM!#REF!</definedName>
    <definedName name="PLUMB">[1]SUMM!#REF!</definedName>
    <definedName name="PLY.C3">[1]MAT!$B$92:$H$92</definedName>
    <definedName name="PO.F">[1]MAT!$B$147:$H$147</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2">'Electrical &amp; Solarization'!$A$1:$H$166</definedName>
    <definedName name="_xlnm.Print_Area" localSheetId="1">'GPS Seni Gumbat , Kohat-Civil'!$A$1:$H$261</definedName>
    <definedName name="_xlnm.Print_Area" localSheetId="3">Plumbing!$A$1:$G$296</definedName>
    <definedName name="_xlnm.Print_Area" localSheetId="0">Summary!$A$1:$C$13</definedName>
    <definedName name="_xlnm.Print_Area">#REF!</definedName>
    <definedName name="PRINT_AREA_MI">#N/A</definedName>
    <definedName name="_xlnm.Print_Titles" localSheetId="2">'Electrical &amp; Solarization'!$7:$11</definedName>
    <definedName name="_xlnm.Print_Titles" localSheetId="1">'GPS Seni Gumbat , Kohat-Civil'!$7:$11</definedName>
    <definedName name="_xlnm.Print_Titles" localSheetId="3">Plumbing!$7:$11</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2">#REF!</definedName>
    <definedName name="_xlnm.Recorder" localSheetId="1">#REF!</definedName>
    <definedName name="_xlnm.Recorder" localSheetId="3">#REF!</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1">[1]CIV!#REF!</definedName>
    <definedName name="roofing" localSheetId="3">[1]CIV!#REF!</definedName>
    <definedName name="roofing" localSheetId="0">[1]CIV!#REF!</definedName>
    <definedName name="roofing">[1]CIV!#REF!</definedName>
    <definedName name="RU.PK">[1]MAT!$B$98:$H$98</definedName>
    <definedName name="S.PAP">[1]MAT!$B$101:$H$101</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[10]Material!$B$1051:$I$1051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 localSheetId="3">[11]LAB!$B$77:$H$77</definedName>
    <definedName name="SUP">[12]LAB!$B$77:$H$77</definedName>
    <definedName name="SWE">[1]MAT!$B$108:$H$108</definedName>
    <definedName name="T.ANCH" localSheetId="1">'[2]MAtt Enamel'!#REF!</definedName>
    <definedName name="T.ANCH" localSheetId="3">'[3]MAtt Enamel'!#REF!</definedName>
    <definedName name="T.ANCH" localSheetId="0">'[2]MAtt Enamel'!#REF!</definedName>
    <definedName name="T.ANCH">'[3]MAtt Enamel'!#REF!</definedName>
    <definedName name="T.CAB" localSheetId="1">'[2]MAtt Enamel'!#REF!</definedName>
    <definedName name="T.CAB" localSheetId="3">'[3]MAtt Enamel'!#REF!</definedName>
    <definedName name="T.CAB" localSheetId="0">'[2]MAtt Enamel'!#REF!</definedName>
    <definedName name="T.CAB">'[3]MAtt Enamel'!#REF!</definedName>
    <definedName name="T.GFC" localSheetId="1">'[2]MAtt Enamel'!#REF!</definedName>
    <definedName name="T.GFC" localSheetId="0">'[2]MAtt Enamel'!#REF!</definedName>
    <definedName name="T.GFC">'[3]MAtt Enamel'!#REF!</definedName>
    <definedName name="T.GN2" localSheetId="1">'[2]MAtt Enamel'!#REF!</definedName>
    <definedName name="T.GN2" localSheetId="0">'[2]MAtt Enamel'!#REF!</definedName>
    <definedName name="T.GN2">'[3]MAtt Enamel'!#REF!</definedName>
    <definedName name="T.MFC" localSheetId="0">'[2]MAtt Enamel'!#REF!</definedName>
    <definedName name="T.MFC">'[3]MAtt Enamel'!#REF!</definedName>
    <definedName name="T.PT1" localSheetId="0">'[2]MAtt Enamel'!#REF!</definedName>
    <definedName name="T.PT1">'[3]MAtt Enamel'!#REF!</definedName>
    <definedName name="T.PT2" localSheetId="0">'[2]MAtt Enamel'!#REF!</definedName>
    <definedName name="T.PT2">'[3]MAtt Enamel'!#REF!</definedName>
    <definedName name="T.SF" localSheetId="0">'[2]MAtt Enamel'!#REF!</definedName>
    <definedName name="T.SF">'[3]MAtt Enamel'!#REF!</definedName>
    <definedName name="T.SHC" localSheetId="0">'[2]MAtt Enamel'!#REF!</definedName>
    <definedName name="T.SHC">'[3]MAtt Enamel'!#REF!</definedName>
    <definedName name="T.SLD" localSheetId="0">'[2]MAtt Enamel'!#REF!</definedName>
    <definedName name="T.SLD">'[3]MAtt Enamel'!#REF!</definedName>
    <definedName name="T.TPV" localSheetId="0">'[2]MAtt Enamel'!#REF!</definedName>
    <definedName name="T.TPV">'[3]MAtt Enamel'!#REF!</definedName>
    <definedName name="T.WP" localSheetId="0">'[2]MAtt Enamel'!#REF!</definedName>
    <definedName name="T.WP">'[3]MAtt Enamel'!#REF!</definedName>
    <definedName name="t10.1">'[1]10'!$A$3</definedName>
    <definedName name="t10.1b">'[1]10'!$C$4</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1">'[2]MAtt Enamel'!#REF!</definedName>
    <definedName name="T5.12NS" localSheetId="0">'[2]MAtt Enamel'!#REF!</definedName>
    <definedName name="T5.12NS">'[3]MAtt Enamel'!#REF!</definedName>
    <definedName name="T5.13">'[1]5'!$A$479</definedName>
    <definedName name="t5.14">'[1]5'!$A$610</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ermite" localSheetId="0">[1]CIV!#REF!</definedName>
    <definedName name="termite">[1]CIV!#REF!</definedName>
    <definedName name="TGN.1" localSheetId="0">'[2]MAtt Enamel'!#REF!</definedName>
    <definedName name="TGN.1">'[3]MAtt Enamel'!#REF!</definedName>
    <definedName name="thickness">[7]Sheet1!$F$25</definedName>
    <definedName name="TI.G">[1]MAT!$B$110:$H$110</definedName>
    <definedName name="TI.M1">[1]MAT!$B$155:$H$155</definedName>
    <definedName name="TIG">[6]Material!$B$1117:$I$1117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68" l="1"/>
  <c r="F100" i="68"/>
  <c r="F60" i="68"/>
  <c r="G293" i="72" l="1"/>
  <c r="G288" i="72"/>
  <c r="G283" i="72"/>
  <c r="G281" i="72"/>
  <c r="G258" i="72"/>
  <c r="G251" i="72"/>
  <c r="G244" i="72"/>
  <c r="G242" i="72"/>
  <c r="G214" i="72"/>
  <c r="G212" i="72"/>
  <c r="G210" i="72"/>
  <c r="G208" i="72"/>
  <c r="G206" i="72"/>
  <c r="G204" i="72"/>
  <c r="G202" i="72"/>
  <c r="G200" i="72"/>
  <c r="G198" i="72"/>
  <c r="G196" i="72"/>
  <c r="G194" i="72"/>
  <c r="G192" i="72"/>
  <c r="G190" i="72"/>
  <c r="G188" i="72"/>
  <c r="G186" i="72"/>
  <c r="G184" i="72"/>
  <c r="G182" i="72"/>
  <c r="G178" i="72"/>
  <c r="G176" i="72"/>
  <c r="G172" i="72"/>
  <c r="G170" i="72"/>
  <c r="A26" i="72"/>
  <c r="A28" i="72" s="1"/>
  <c r="A34" i="72" s="1"/>
  <c r="A36" i="72" s="1"/>
  <c r="A38" i="72" s="1"/>
  <c r="A40" i="72" s="1"/>
  <c r="A42" i="72" s="1"/>
  <c r="A44" i="72" s="1"/>
  <c r="A46" i="72" s="1"/>
  <c r="A48" i="72" s="1"/>
  <c r="A50" i="72" s="1"/>
  <c r="A52" i="72" s="1"/>
  <c r="A54" i="72" l="1"/>
  <c r="A56" i="72" s="1"/>
  <c r="A58" i="72" s="1"/>
  <c r="A60" i="72" s="1"/>
  <c r="A64" i="72" s="1"/>
  <c r="A71" i="72" s="1"/>
  <c r="A77" i="72" s="1"/>
  <c r="A83" i="72" s="1"/>
  <c r="A91" i="72" s="1"/>
  <c r="A95" i="72" s="1"/>
  <c r="A97" i="72" s="1"/>
  <c r="A103" i="72" s="1"/>
  <c r="A108" i="72" s="1"/>
  <c r="A116" i="72" s="1"/>
  <c r="A118" i="72" s="1"/>
  <c r="A120" i="72" s="1"/>
  <c r="A122" i="72" s="1"/>
  <c r="A124" i="72" s="1"/>
  <c r="A126" i="72" s="1"/>
  <c r="A134" i="72" s="1"/>
  <c r="A142" i="72" s="1"/>
  <c r="A144" i="72" s="1"/>
  <c r="A146" i="72" s="1"/>
  <c r="A148" i="72" s="1"/>
  <c r="A152" i="72" s="1"/>
  <c r="A154" i="72" s="1"/>
  <c r="A156" i="72" s="1"/>
  <c r="A158" i="72" s="1"/>
  <c r="A160" i="72" s="1"/>
  <c r="A162" i="72" s="1"/>
  <c r="A164" i="72" s="1"/>
  <c r="A166" i="72" s="1"/>
  <c r="A168" i="72" s="1"/>
  <c r="A170" i="72" s="1"/>
  <c r="A172" i="72" s="1"/>
  <c r="A176" i="72" s="1"/>
  <c r="A178" i="72" s="1"/>
  <c r="A182" i="72" s="1"/>
  <c r="A184" i="72" s="1"/>
  <c r="A186" i="72" s="1"/>
  <c r="A188" i="72" s="1"/>
  <c r="A190" i="72" s="1"/>
  <c r="A192" i="72" s="1"/>
  <c r="A194" i="72" s="1"/>
  <c r="A196" i="72" s="1"/>
  <c r="A198" i="72" s="1"/>
  <c r="A200" i="72" s="1"/>
  <c r="A202" i="72" s="1"/>
  <c r="A204" i="72" s="1"/>
  <c r="A206" i="72" s="1"/>
  <c r="A208" i="72" s="1"/>
  <c r="A210" i="72" s="1"/>
  <c r="A212" i="72" s="1"/>
  <c r="A214" i="72" s="1"/>
  <c r="A240" i="72" s="1"/>
  <c r="A251" i="72" s="1"/>
  <c r="A256" i="72" s="1"/>
  <c r="A279" i="72" s="1"/>
  <c r="A288" i="72" s="1"/>
  <c r="A293" i="72" s="1"/>
  <c r="G295" i="72"/>
  <c r="G216" i="72"/>
  <c r="G217" i="72" s="1"/>
  <c r="G218" i="72" s="1"/>
  <c r="G296" i="72" l="1"/>
  <c r="A124" i="71"/>
  <c r="A130" i="71" s="1"/>
  <c r="A132" i="71" s="1"/>
  <c r="A141" i="71" s="1"/>
  <c r="A143" i="71" s="1"/>
  <c r="A145" i="71" s="1"/>
  <c r="A147" i="71" s="1"/>
  <c r="A149" i="71" s="1"/>
  <c r="A151" i="71" s="1"/>
  <c r="A153" i="71" s="1"/>
  <c r="A102" i="71" l="1"/>
  <c r="A104" i="71" s="1"/>
  <c r="A94" i="71"/>
  <c r="A40" i="71"/>
  <c r="A34" i="71"/>
  <c r="A20" i="71"/>
  <c r="A22" i="71" s="1"/>
  <c r="F182" i="68" l="1"/>
  <c r="F180" i="68"/>
  <c r="F228" i="68" l="1"/>
  <c r="H260" i="68"/>
  <c r="R210" i="68"/>
  <c r="F144" i="68"/>
  <c r="F138" i="68"/>
  <c r="F108" i="68"/>
  <c r="F222" i="68" l="1"/>
  <c r="F134" i="68" l="1"/>
  <c r="F130" i="68"/>
  <c r="F126" i="68"/>
  <c r="F70" i="68"/>
  <c r="F112" i="68" l="1"/>
  <c r="R182" i="68" l="1"/>
  <c r="F120" i="68" l="1"/>
  <c r="F118" i="68"/>
  <c r="H261" i="68" l="1"/>
  <c r="A22" i="68"/>
  <c r="A24" i="68" s="1"/>
  <c r="A26" i="68" s="1"/>
  <c r="A28" i="68" l="1"/>
  <c r="A30" i="68" l="1"/>
  <c r="A34" i="68" s="1"/>
  <c r="A36" i="68" s="1"/>
  <c r="A38" i="68" s="1"/>
  <c r="A40" i="68" s="1"/>
  <c r="A42" i="68" s="1"/>
  <c r="A44" i="68" s="1"/>
  <c r="A46" i="68" s="1"/>
  <c r="A48" i="68" s="1"/>
  <c r="A50" i="68" s="1"/>
  <c r="A52" i="68" s="1"/>
  <c r="A54" i="68" s="1"/>
  <c r="A56" i="68" s="1"/>
  <c r="A60" i="68" s="1"/>
  <c r="A62" i="68" s="1"/>
  <c r="A64" i="68" l="1"/>
  <c r="A68" i="68" s="1"/>
  <c r="A70" i="68" l="1"/>
  <c r="A74" i="68" s="1"/>
  <c r="A76" i="68" s="1"/>
  <c r="A78" i="68" s="1"/>
  <c r="A80" i="68" s="1"/>
  <c r="A82" i="68" s="1"/>
  <c r="A84" i="68" l="1"/>
  <c r="A86" i="68" l="1"/>
  <c r="A88" i="68" l="1"/>
  <c r="A90" i="68" s="1"/>
  <c r="A92" i="68" s="1"/>
  <c r="A94" i="68" s="1"/>
  <c r="A96" i="68" s="1"/>
  <c r="R50" i="68"/>
  <c r="A100" i="68" l="1"/>
  <c r="A102" i="68" s="1"/>
  <c r="A104" i="68" s="1"/>
  <c r="A106" i="68" s="1"/>
  <c r="A108" i="68" s="1"/>
  <c r="A110" i="68" s="1"/>
  <c r="A112" i="68" s="1"/>
  <c r="A116" i="68" s="1"/>
  <c r="A118" i="68" s="1"/>
  <c r="A120" i="68" s="1"/>
  <c r="A122" i="68" s="1"/>
  <c r="A124" i="68" s="1"/>
  <c r="A126" i="68" s="1"/>
  <c r="A128" i="68" s="1"/>
  <c r="A130" i="68" s="1"/>
  <c r="A132" i="68" s="1"/>
  <c r="A134" i="68" s="1"/>
  <c r="A136" i="68" s="1"/>
  <c r="A138" i="68" s="1"/>
  <c r="A142" i="68" l="1"/>
  <c r="A144" i="68" l="1"/>
  <c r="A148" i="68" s="1"/>
  <c r="A150" i="68" s="1"/>
  <c r="A152" i="68" s="1"/>
  <c r="A154" i="68" s="1"/>
  <c r="A156" i="68" s="1"/>
  <c r="A160" i="68" s="1"/>
  <c r="A162" i="68" s="1"/>
  <c r="A168" i="68" s="1"/>
  <c r="A170" i="68" l="1"/>
  <c r="A174" i="68" s="1"/>
  <c r="A176" i="68" s="1"/>
  <c r="A178" i="68" s="1"/>
  <c r="A180" i="68" s="1"/>
  <c r="A182" i="68" s="1"/>
  <c r="A184" i="68" s="1"/>
  <c r="A186" i="68" s="1"/>
  <c r="A190" i="68" l="1"/>
  <c r="A192" i="68" s="1"/>
  <c r="A196" i="68" s="1"/>
  <c r="A198" i="68" l="1"/>
  <c r="A200" i="68" l="1"/>
  <c r="A202" i="68" s="1"/>
  <c r="A204" i="68" s="1"/>
  <c r="A206" i="68" s="1"/>
  <c r="A208" i="68" s="1"/>
  <c r="A210" i="68" s="1"/>
  <c r="A212" i="68" s="1"/>
  <c r="A214" i="68" s="1"/>
  <c r="A216" i="68" l="1"/>
  <c r="A218" i="68" s="1"/>
  <c r="A220" i="68" s="1"/>
  <c r="A222" i="68" s="1"/>
  <c r="A224" i="68" l="1"/>
  <c r="A226" i="68" s="1"/>
  <c r="A228" i="68" s="1"/>
  <c r="A230" i="68" s="1"/>
  <c r="A232" i="68" s="1"/>
  <c r="A234" i="68" l="1"/>
  <c r="A238" i="68" s="1"/>
  <c r="A240" i="68" s="1"/>
  <c r="A242" i="68" s="1"/>
  <c r="A244" i="68" s="1"/>
  <c r="A258" i="68" s="1"/>
</calcChain>
</file>

<file path=xl/sharedStrings.xml><?xml version="1.0" encoding="utf-8"?>
<sst xmlns="http://schemas.openxmlformats.org/spreadsheetml/2006/main" count="889" uniqueCount="523">
  <si>
    <t>DESCRIPTION</t>
  </si>
  <si>
    <t>UNIT</t>
  </si>
  <si>
    <t>(a)</t>
  </si>
  <si>
    <t>(b)</t>
  </si>
  <si>
    <t>(c)</t>
  </si>
  <si>
    <t>(d)</t>
  </si>
  <si>
    <t>(f)</t>
  </si>
  <si>
    <t>Rft</t>
  </si>
  <si>
    <t>(g)</t>
  </si>
  <si>
    <t>QTY</t>
  </si>
  <si>
    <t>(e)</t>
  </si>
  <si>
    <t>ENGINEER'S ESTIMATE</t>
  </si>
  <si>
    <t>SCHEDULED ITEMS</t>
  </si>
  <si>
    <t>Sft</t>
  </si>
  <si>
    <t>NON-SCHEDULED ITEMS</t>
  </si>
  <si>
    <t xml:space="preserve">GENERAL NOTE </t>
  </si>
  <si>
    <t>Supply, installation, testing and commissioning of the following items of work, including all labour, tools, plant, accessories, etc. required for completion of each item as per specifications and as approved by the Engineer.</t>
  </si>
  <si>
    <t>Cost of Non-Scheduled Items (Rs.)</t>
  </si>
  <si>
    <t>MISCELLANEOUS</t>
  </si>
  <si>
    <t>06-05-i</t>
  </si>
  <si>
    <t>Supply &amp; fabricate M.S. reinforcement for cement concrete (Hot rolled deformed bars Grade 40)</t>
  </si>
  <si>
    <t>06-08-c</t>
  </si>
  <si>
    <t>EARTHWORK (EXCAVATION AND EMBANKMENT)</t>
  </si>
  <si>
    <t>03-18-a</t>
  </si>
  <si>
    <t>Filling watering and ramming earth under floor with surplus earth from foundation etc.</t>
  </si>
  <si>
    <t>03-18-d</t>
  </si>
  <si>
    <t>Filling, watering and ramming earth under floor with earth excavated from outside lead upto 30m</t>
  </si>
  <si>
    <t>03-19-a</t>
  </si>
  <si>
    <t>03-20-a</t>
  </si>
  <si>
    <t>Transportation of earth all types beyond 250 m and upto 500 m.</t>
  </si>
  <si>
    <t>03-25-b</t>
  </si>
  <si>
    <t>Excavation in foundation of building, bridges etc complete: in ordinary soil.</t>
  </si>
  <si>
    <t>CONCRETE</t>
  </si>
  <si>
    <t>06-02</t>
  </si>
  <si>
    <t>Dry rammed shingle brick ballast or stone ballast 1.5" to 2" gauge</t>
  </si>
  <si>
    <t>06-05-h</t>
  </si>
  <si>
    <t>Plain Cement Concrete including placing, compacting, finishing &amp; curing (Ratio 1:3:6)</t>
  </si>
  <si>
    <t>Plain Cement Concrete including placing, compacting, finishing &amp; curing (Ratio 1:4:8)</t>
  </si>
  <si>
    <t>06-08-b</t>
  </si>
  <si>
    <t>Supply &amp; fabricate M.S. reinforcement for cement concrete (Hot rolled deformed bars Grade 60)</t>
  </si>
  <si>
    <t>ROOFING</t>
  </si>
  <si>
    <t>FLOORING</t>
  </si>
  <si>
    <t>10-14-b</t>
  </si>
  <si>
    <t>SURFACE RENDERING</t>
  </si>
  <si>
    <t>11-09-b</t>
  </si>
  <si>
    <t>Cement plaster 1:4 upto 20' height 1/2" thick</t>
  </si>
  <si>
    <t>11-09-b                        + 11-26</t>
  </si>
  <si>
    <t>Cement plaster 1:4 from 20'  to 30' height 1/2" thick</t>
  </si>
  <si>
    <t>Cement plaster 3/8" thick under soffit of RCC roof slabs only upto 20' height : (1:4)</t>
  </si>
  <si>
    <t>PAINTING AND VARNISHING</t>
  </si>
  <si>
    <t>13-08-a</t>
  </si>
  <si>
    <t>Bitumen coating to plastered / cement concrete surface : 20 Ibs. per 100 sft.</t>
  </si>
  <si>
    <t>13-22-a</t>
  </si>
  <si>
    <t>IRON WORK</t>
  </si>
  <si>
    <t>28-15</t>
  </si>
  <si>
    <t>Pre anti Termite Treatment in the building mixed with water of mixing ratio as per the manufacturer's certified manual</t>
  </si>
  <si>
    <t>Cost of Scheduled Items (Rs.)</t>
  </si>
  <si>
    <t>Sft.</t>
  </si>
  <si>
    <t>Preparing surface and painting with emulsion paint, from 20'  to 30' height: First coat.</t>
  </si>
  <si>
    <t>Preparing surface and painting with emulsion paint, from 20'  to 30' height: 2nd &amp; each subsequent coat. (two coats)</t>
  </si>
  <si>
    <t>13-22-b</t>
  </si>
  <si>
    <t>06-23</t>
  </si>
  <si>
    <t>Total Cost of Scheduled Items (Rs.)</t>
  </si>
  <si>
    <t>06-07-b-02</t>
  </si>
  <si>
    <t>06-07-a-02</t>
  </si>
  <si>
    <t>RCC in roof slab, beam, column &amp; other structural members, insitu or precast. (1:1.5:3) in 2nd storey.</t>
  </si>
  <si>
    <t>13-25-a</t>
  </si>
  <si>
    <t>13-25-b</t>
  </si>
  <si>
    <t>Preparing surface &amp; painting with snowcem / weather shield paint 20' to 30': First coat</t>
  </si>
  <si>
    <t>Preparing surface &amp; painting with snowcem / weather shield paint 20' to30': 2nd &amp; subsequent coats.</t>
  </si>
  <si>
    <t>UNHCR PAKISTAN</t>
  </si>
  <si>
    <t>Cft</t>
  </si>
  <si>
    <t>Cft.</t>
  </si>
  <si>
    <t xml:space="preserve"> Cft.</t>
  </si>
  <si>
    <t xml:space="preserve">
Kg</t>
  </si>
  <si>
    <t xml:space="preserve"> Sft.</t>
  </si>
  <si>
    <t xml:space="preserve">Sft </t>
  </si>
  <si>
    <t>11-10-c</t>
  </si>
  <si>
    <t>Priming coat of chalk under distemper</t>
  </si>
  <si>
    <t>11-20-a</t>
  </si>
  <si>
    <t>11-21-a-03</t>
  </si>
  <si>
    <t>Distempering New surface : Three coats</t>
  </si>
  <si>
    <t>25-47</t>
  </si>
  <si>
    <t>12-61</t>
  </si>
  <si>
    <t>Each</t>
  </si>
  <si>
    <t>25-39-b-05</t>
  </si>
  <si>
    <t>25-45-a</t>
  </si>
  <si>
    <t>12-70-a</t>
  </si>
  <si>
    <t>15-02-a-08</t>
  </si>
  <si>
    <t>Supply and Fixing PVC pipe for draining rain water (from roof) complete On surface including clamps etc: 4" i/d</t>
  </si>
  <si>
    <t>10-26-e</t>
  </si>
  <si>
    <t>Providing and Laying  marble fine dressed stone 4-5 feet and 12" wide 1" thick for stairs steps</t>
  </si>
  <si>
    <t>10-44</t>
  </si>
  <si>
    <t>PLUMBING WORKS</t>
  </si>
  <si>
    <t>11-20-b</t>
  </si>
  <si>
    <t>28-18</t>
  </si>
  <si>
    <t>Providing and fixing with steel nails and washers,the chicken wire mesh of approved quality, at joint of concrete and masonry work (4" wide strip)before plastering etc complete.</t>
  </si>
  <si>
    <t>No</t>
  </si>
  <si>
    <t>NS-01</t>
  </si>
  <si>
    <t>6-46-a</t>
  </si>
  <si>
    <t>6-46-b</t>
  </si>
  <si>
    <t>Erection and removal of Form work with Wood Surface Finshing for RCC or Plain cement Concrete in any shape - Position / Vertical</t>
  </si>
  <si>
    <t>10-26-c-iii</t>
  </si>
  <si>
    <t>Provide &amp; lay marble fine dressed stone flooring on surface in white cement complete: 3/4" thick 12 x 12 Sunny Grey Marble. 1st Floor</t>
  </si>
  <si>
    <t>Provide &amp; lay marble fine dressed stone flooring on surface in white cement complete: 3/4" thick 12 x 12 Sunny Grey Marble. Ground Floor</t>
  </si>
  <si>
    <t xml:space="preserve">RCC in roof slab, beam, column &amp; other structural members, insitu or precast. (1:1.5:3) </t>
  </si>
  <si>
    <t>Preparing surface and painting with emulsion paint : upto 20' height First coat.</t>
  </si>
  <si>
    <t>Preparing surface and painting with emulsion paint : upto 20' height 2nd &amp; each subsequent coat. (two coats)</t>
  </si>
  <si>
    <t>Preparing surface &amp; painting with snowcem / weather shield paint: upto 20' height First coat</t>
  </si>
  <si>
    <t>Preparing surface &amp; painting with snowcem / weather shield paint: upto 20' height 2nd &amp; subsequent coats.</t>
  </si>
  <si>
    <t>B</t>
  </si>
  <si>
    <t>A</t>
  </si>
  <si>
    <t>BRICK MASONRY</t>
  </si>
  <si>
    <t>UNIT
RATE
(Rs.)</t>
  </si>
  <si>
    <t>TOTAL
AMOUNT
(Rs.)</t>
  </si>
  <si>
    <t>ITEM
NO.</t>
  </si>
  <si>
    <t>RCC in roof slab, beam, column &amp; other structural members, insitu or precast. (1:1.5:3) in 3rd storey.</t>
  </si>
  <si>
    <t>07-05-a-04</t>
  </si>
  <si>
    <t xml:space="preserve">1st class brick work in ground floor Cement, sand mortar 1:5 </t>
  </si>
  <si>
    <t>07-05-a-04                                 + 07-06-a</t>
  </si>
  <si>
    <t>1st class brick work in first floor in Cement, sand mortar 1:5</t>
  </si>
  <si>
    <t>07-05-a-04                   + 07-06-b</t>
  </si>
  <si>
    <t>1st class brick work in 2nd floor in Cement, sand mortar 1:5</t>
  </si>
  <si>
    <t>09-11-a</t>
  </si>
  <si>
    <t>Earth filling over roof including watering, ramming etc 3" thick earth filling and 1" mud plaster</t>
  </si>
  <si>
    <t>09-16</t>
  </si>
  <si>
    <t>Khuras on roof 2'x2'x6"</t>
  </si>
  <si>
    <t>Cement plaster 3/8" thick under soffit of RCC roof slabs only from 20' to 30' height : (1:4)</t>
  </si>
  <si>
    <t>11-18-b</t>
  </si>
  <si>
    <t>Cement pointing struck joints, on walls, upto 20' height : Ratio 1:3</t>
  </si>
  <si>
    <t>Cement pointing struck joints, on walls,  from 20'  to 30' height : Ratio 1:3</t>
  </si>
  <si>
    <t>11-29</t>
  </si>
  <si>
    <t>Extra cost of labour &amp; material for red oxide pigment in cement pointing to match bricks</t>
  </si>
  <si>
    <t>Brick tiles (9"x4.5"x1.5") laid flat in 1:3 c/s mortar over a bed of 3/4" thick cement mortar 1:6</t>
  </si>
  <si>
    <t>14-97</t>
  </si>
  <si>
    <t>Supply of 150 Micron Polythene sheet of approved quality</t>
  </si>
  <si>
    <t>Kg</t>
  </si>
  <si>
    <t>C</t>
  </si>
  <si>
    <t>03-49-a</t>
  </si>
  <si>
    <t>Excavation in open cut for sewers &amp; manhole except shingle, gravel &amp; rock : Upto 2m</t>
  </si>
  <si>
    <t>Plain Cement Concrete inluding placing, compacting, finishing and curing ( Ratio 1:4:8)</t>
  </si>
  <si>
    <t>06-07-a-03</t>
  </si>
  <si>
    <t>RCC in roof slab, beam, column &amp; other structural members, insitu or precast. (1:2:4)</t>
  </si>
  <si>
    <t>06-07-b-03</t>
  </si>
  <si>
    <t>RCC in raft foundation slab, base slab of column &amp; ret. wall etc, not including in 06-06. (1:2:4)</t>
  </si>
  <si>
    <t>D</t>
  </si>
  <si>
    <t>Excavation in foundation of building, bridges etc complete : in ordinary soil.</t>
  </si>
  <si>
    <t>KPK MRS 2022 
REF. NO. / NS (2nd BI ANNUAL)</t>
  </si>
  <si>
    <t>Extra for every 15 m extra lead or part thereof for earthwork soft, ordinary, hard &amp; very hard (for 16 No. of trip) (apply 169.32 x No. of Trip)</t>
  </si>
  <si>
    <t>06-07-a-02     +06-07-e</t>
  </si>
  <si>
    <t>06-07-a-02     +2x(06-07-e)</t>
  </si>
  <si>
    <t>10-44 +  
10-18</t>
  </si>
  <si>
    <t>10-26-c-iii+  
10-18</t>
  </si>
  <si>
    <t>10-12 +                  2x10-18</t>
  </si>
  <si>
    <t>Providing and laying 1/2" thick marble in dado / skirting with matching colour mortar in joints setover 1/2" thick roughcast 1:4 cement sand plaster.Ground Floor</t>
  </si>
  <si>
    <t>Providing and laying 1/2" thick marble in dado / skirting with matching colour mortar in joints setover 1/2" thick roughcast 1:4 cement sand plaster.1st Floor</t>
  </si>
  <si>
    <t>Providing and applying wall putty of 2mm thickness over plastered surface to prepare the surface even and smooth complete.</t>
  </si>
  <si>
    <t>MS flat 1/2"x1/8" grill in windows of approved design</t>
  </si>
  <si>
    <t>Supplying and Fixing 18 SWG MS Sheet Door with angle iron frame (1.5"x1.5"x1/8"), bolt, hinges, paint etc complete</t>
  </si>
  <si>
    <t>RCC in raft foundation slab, base slab of column &amp; ret.wall etc, not including in 06-06 (1:1.5:3)</t>
  </si>
  <si>
    <t>Cement concrete tiles laid in 1:2 c/s mortar over 3/4" thick bed of c/s mortar 1:2: 12" x 12" x 1"</t>
  </si>
  <si>
    <t>03-67-d</t>
  </si>
  <si>
    <t>Structural Backfill using Granular Material brought from outside</t>
  </si>
  <si>
    <t>Provide &amp; lay marble fine dressed stone flooring on surface in white cement complete: 3/4" thick 12 x 12 Sunny Grey Marble. 2nd Floor</t>
  </si>
  <si>
    <t>10-26-c-iii+  
2x10-18</t>
  </si>
  <si>
    <t>Providing and laying 1/2" thick marble in dado / skirting with matching colour mortar in joints setover 1/2" thick roughcast 1:4 cement sand plaster.2nd Floor</t>
  </si>
  <si>
    <t>Add 3% above on Scheduled Item for District Kohat (Rs.)</t>
  </si>
  <si>
    <t>Excavation in foundation of building, bridges,drain etc complete : in ordinary soil.</t>
  </si>
  <si>
    <t>06-05-f</t>
  </si>
  <si>
    <t>Plain Cement Concrete including placing, compacting, finishing &amp; curing (Ratio 1:2:4)</t>
  </si>
  <si>
    <t>06-46-b</t>
  </si>
  <si>
    <t>23-03-a-01</t>
  </si>
  <si>
    <t>Providing &amp; laying R.C.C. pipe sewers, moulded with cement concrete 1:1-1/2:3 conforming to ASTM specification C-76-79, Class II, Wall B,including carriage, lowering in trenches to correct alignment and grade, jointing with rubber ring,cutting pipes where necessary, testing, etc.
complete:-12" i/d, wall thickness 2".</t>
  </si>
  <si>
    <t>Total Cost (Rs.)</t>
  </si>
  <si>
    <t>Supply and Fixing MS Sheet 16 guage(10'' x 2'') box type chowkats including fixing in position with all charges for Hold fast, Hinges and Painting etc</t>
  </si>
  <si>
    <t>Providing and Fixing steel windows 18 gauge with openable glazed panels With 22 SWG wire gauze :Glass pane 5mm</t>
  </si>
  <si>
    <t>Supply and fixing of fancy type stainless steel chromium plate 2" dia pipes stair railing 3/4" dia pipe fixed on specified space on steps in horizontal positions, complete in all respects</t>
  </si>
  <si>
    <t>Fill expansion joints with bitumen, sand &amp; saw dust in Ratio 1:2:2</t>
  </si>
  <si>
    <t>Erection and removal of Form work with Wood Surface Finshing for RCC or Plain cement Concrete in any shape -Position / Horizontal</t>
  </si>
  <si>
    <t>SUMMARY</t>
  </si>
  <si>
    <t>S.No</t>
  </si>
  <si>
    <t xml:space="preserve"> TOTAL AMOUNT (Rs.)</t>
  </si>
  <si>
    <t>Civil Works</t>
  </si>
  <si>
    <t>Plumbing Works</t>
  </si>
  <si>
    <t xml:space="preserve">CIVIL WORKS </t>
  </si>
  <si>
    <t>25-45-b</t>
  </si>
  <si>
    <t>25-60-a</t>
  </si>
  <si>
    <t>BOUNDARY WALL  &amp;  GATE</t>
  </si>
  <si>
    <t xml:space="preserve">Supplying and Fixing 18 SWG MS Sheet Gate with angle iron frame (2"x2"x3/16") with side window, lock, painting etc.(7'x7') 1 No </t>
  </si>
  <si>
    <t>07-30'</t>
  </si>
  <si>
    <t>Supplying and filling sand under floor or plugging in wells</t>
  </si>
  <si>
    <t>10-39-a</t>
  </si>
  <si>
    <t>10-50-a</t>
  </si>
  <si>
    <t>Providing and Fixing Ceramic Floor Tiles of approved quality of Size : 12" x 12"</t>
  </si>
  <si>
    <t>Glazed tile 1/4" thick dado jointed in white cement complete : Ceramic Tile Wall</t>
  </si>
  <si>
    <t>04-13'</t>
  </si>
  <si>
    <t>Dismantling brick work in lime or cement mortar</t>
  </si>
  <si>
    <t>CONSTRUCTION OF CLASS ROOMS AND SOLARIZATION OF GPS No. 01 SENI GUMBAT,  
DISTRICT KOHAT</t>
  </si>
  <si>
    <t>Electrical &amp; Solarization Works</t>
  </si>
  <si>
    <t>SCHOOL BUILDING</t>
  </si>
  <si>
    <t>CIVIL WORKS - EXTERNAL SEWERAGE (SEPTIC TANK)</t>
  </si>
  <si>
    <t>CIVIL WORKS- 4 No.(2+2) CLASS ROOM, OFFICE, STAFF ROOM &amp; 3 No. TOILET</t>
  </si>
  <si>
    <t>Supply and fixing razor wire (2'-0" dia) consisting of 1-1/2"X1-1/2"X3/16" angle iron Y post 2'-6" long 6' to 8' center to center embedded in concrete block of size 3"X9"X6" (PCC 1:2:4), at top of boundary wall including painting posts etc.
Complete in all respects.</t>
  </si>
  <si>
    <t>DRAIN WORKS</t>
  </si>
  <si>
    <t>Plain Cement Concrete including placing, compacting, finishing &amp; curing (Ratio 1:2:4) Erection and removal of Form work with Wood Surface Finshing for RCC or Plain cement
Concrete in any shape - Position / Vertical</t>
  </si>
  <si>
    <t>E</t>
  </si>
  <si>
    <t>TUBE WELL</t>
  </si>
  <si>
    <t>ITEM 
No.</t>
  </si>
  <si>
    <t>UNIT 
RATE 
(Rs.)</t>
  </si>
  <si>
    <t>TOTAL 
AMOUNT 
(Rs.)</t>
  </si>
  <si>
    <t>EARTHING</t>
  </si>
  <si>
    <t>15-105-h-06</t>
  </si>
  <si>
    <t>Providing &amp; fixing of Plate type Earthing compressed with execveted hole 6"up 63 feet,GI pipe 2"(50mm)with Tees , Sockets , Endcap of 60 (RFT) Copper Plate of 1/2"x 2"x 48", 2x 70mmsq S/Core copper bare conductor 125 (Rft) Earth Connection Point of 1200 x 50 x 50mm (L x W x T) Inspection Pit of 300 x 300 x 450 mm (L x W x D) completed with all respect</t>
  </si>
  <si>
    <t>Job</t>
  </si>
  <si>
    <t>CONDUITS &amp; PIPES</t>
  </si>
  <si>
    <t>Supply at site, installation, testing and commissioning of PVC insulated un-armoured copper conductor cable 600 / 1000 Volt grade (or otherwise mentioned in cable description ) in prelaid conduits / trenches to be installed as per routes shown on drawings including cost of all necessary materials, connections, identification tags, cables lugs properly crimped at both ends for the following sizes complete in all respects</t>
  </si>
  <si>
    <t>15-02-b-06</t>
  </si>
  <si>
    <t>Supply and Erection PVC pipe for wiring purpose complete Recessed in walls including chase etc : 2" i/d</t>
  </si>
  <si>
    <t>Rft.</t>
  </si>
  <si>
    <t>15-08-F</t>
  </si>
  <si>
    <t>Supply and Erection twin core PVC insulated &amp; 
sheathed copper conductor 250/440 V grade cable : 7/0.064"</t>
  </si>
  <si>
    <t>RMtr</t>
  </si>
  <si>
    <t xml:space="preserve">                                                                                                            Total Cost of Scheduled Items (Rs.)</t>
  </si>
  <si>
    <t>FANS &amp; EXHAUST FANS</t>
  </si>
  <si>
    <t>15-68-c</t>
  </si>
  <si>
    <t>Supply and Erection best quality AC ceiling fan complete with GI rod, canopy, blades &amp; regulator: 56" sweep.</t>
  </si>
  <si>
    <t>15-69-a</t>
  </si>
  <si>
    <t>Supply and Erection best quality exhaust fan complete with shutter &amp; regulator : 12"sweep</t>
  </si>
  <si>
    <t>15-25</t>
  </si>
  <si>
    <t>Supply and Erection girder clamp hook, 5/8" dia.for hanging ceiling fans.</t>
  </si>
  <si>
    <t>15-02-a-02</t>
  </si>
  <si>
    <t>Supply and Erection PVC pipe for wiring purpose complete On surface including clamps etc: 3/4" i/d</t>
  </si>
  <si>
    <t>WIRING ACCESSORIES</t>
  </si>
  <si>
    <t>15-127-f</t>
  </si>
  <si>
    <t>Supply at site, installation, testing and commissioning of Six gang light control switches 10 Amps, 250 Volts one way, including appropriate size concealed MS, powder coated back box, complete in all respects</t>
  </si>
  <si>
    <t>No.</t>
  </si>
  <si>
    <t>15-127-e</t>
  </si>
  <si>
    <t>Supply at site, installation, testing and commissioning of Five gang light control switches 10 Amps, 250 Volts one way, including appropriate size concealed MS, powder coated back box, complete in all respects</t>
  </si>
  <si>
    <t>15-127-c</t>
  </si>
  <si>
    <t>Supply at site, installation, testing and commissioning of Three gang light control switches 10 Amps, 250Volts one way, including appropriate size concealed MS, powder coated back box, complete in all respects.</t>
  </si>
  <si>
    <t>15-127-b</t>
  </si>
  <si>
    <t>Supply at site, installation, testing and commissioning of 2 gang light control switches 10 Amps, 250 Volts one way, including appropriate size concealed MS, powder coated back box, complete in all respects.</t>
  </si>
  <si>
    <t>15-156</t>
  </si>
  <si>
    <t>15-155-e</t>
  </si>
  <si>
    <t>Supply, installation, connecting, testing &amp; commissioning of flush type 13 Amps 3-pin simplex outlet with 3 pin switch and socket combine unit with neon bulb fixed on plastic or fiber top covered, including 14 SWG metal board with earth</t>
  </si>
  <si>
    <t>WIRING IN CONCEALED CONDUITS,EARTHING</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</si>
  <si>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</si>
  <si>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</si>
  <si>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</si>
  <si>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</si>
  <si>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t>15-02-b-03</t>
  </si>
  <si>
    <t xml:space="preserve">Supply and Erection PVC pipe for wiring purpose complete Recessed in walls including chase etc 1" i/d </t>
  </si>
  <si>
    <t>15-02-b-02</t>
  </si>
  <si>
    <t>Supply and Erection PVC pipe for wiring purpose complete Recessed in walls including chase etc : 3/4" i/d</t>
  </si>
  <si>
    <t>Providing &amp; fixing of Plate type Earthing commpressed with execveted hole 6"up 63 feet,GI pipe 2"(50mm)with Tees , Sockets , Endcap of 60 (RFT) Copper Plate of 1/2"x 2"x 48", 2x 70mmsq S/Core copper bare conductor 125 (Rft) Earth Connection Point of 1200 x 50 x 50mm (L x W x T) Inspection Pit of 300 x 300 x 450 mm (L x W x D) complated with all respect</t>
  </si>
  <si>
    <t>LIGHT FIXTURES</t>
  </si>
  <si>
    <t>15-36-k-02</t>
  </si>
  <si>
    <t>Supply, installation, connecting, testing and commissioning of Surface mounting LED tube light with 1x2000 lumens output and fixture, complete in all respects</t>
  </si>
  <si>
    <t>15-36-j-12</t>
  </si>
  <si>
    <t>Supply, installation, connecting, testing &amp; commissioning of 10W LED Down Light Fixture suitable for 1300 lux, as per instruction of Engineer, surface mounted circular shape or equivalent</t>
  </si>
  <si>
    <t>26-01-g-04</t>
  </si>
  <si>
    <t>Supply and Erection 1x10sq.mm    Copper     cable   Flexible AS ECC</t>
  </si>
  <si>
    <t>15-122-c</t>
  </si>
  <si>
    <t>10 sq mm , 4 core PVC/PVC stranded copper conductor cable</t>
  </si>
  <si>
    <t>26-01-g-07</t>
  </si>
  <si>
    <t>Supply and Erection 1x35 sq.mm Copper Flexible</t>
  </si>
  <si>
    <t>15-124-a</t>
  </si>
  <si>
    <t>Supply &amp; erection of 2x10 mm2 Copper Cable</t>
  </si>
  <si>
    <t>F</t>
  </si>
  <si>
    <t>SOLAR SYSTEM  (PHOTOVOLTAIC)</t>
  </si>
  <si>
    <t>26-01-d-01</t>
  </si>
  <si>
    <t>Watt</t>
  </si>
  <si>
    <t>26-01-m-01</t>
  </si>
  <si>
    <t xml:space="preserve">Supply and Erection of hot dipped (80 microns Average) galvanized steel of minimum thickness of 12 SWG / 2.64 mm Channel / Pipe or 8 SWG / 4.06 mm Angle </t>
  </si>
  <si>
    <t>26-01-i-05</t>
  </si>
  <si>
    <t xml:space="preserve">Supply and Erection of off Grid Hybrid inverter with Dual MPPT charge Controler </t>
  </si>
  <si>
    <t>Per 
Watt</t>
  </si>
  <si>
    <t>26-01-f-06</t>
  </si>
  <si>
    <t>KWhr</t>
  </si>
  <si>
    <t>26-01-o</t>
  </si>
  <si>
    <t xml:space="preserve">Supply and Erection of BOX / STAND for Batteries SHS Inverter &amp; Charge Controller </t>
  </si>
  <si>
    <t>26-01-g-03</t>
  </si>
  <si>
    <t>Supply and Erection 1x6 sq.mm single core (XPLE/XPLO insulated/PCV sheathed) flexible copper cable</t>
  </si>
  <si>
    <t xml:space="preserve">26-01-g-04 </t>
  </si>
  <si>
    <t>Supply and Erection 1x10 sq.mm flexible copper cable</t>
  </si>
  <si>
    <t>26-01-n-02</t>
  </si>
  <si>
    <t xml:space="preserve">Supply and Erection of 1x1 ft 4mm Copper Earthing Plate </t>
  </si>
  <si>
    <t>6-01-n-03</t>
  </si>
  <si>
    <t>Supply and Erection of Stainless Steel Nuts and Bolts</t>
  </si>
  <si>
    <t>26-01-h-01</t>
  </si>
  <si>
    <t>Supply and Erection MC4 connector (TUV Approved)</t>
  </si>
  <si>
    <t>Pair</t>
  </si>
  <si>
    <t>26-01-h-02</t>
  </si>
  <si>
    <t xml:space="preserve">Supply and Erection MC4 Branch connector </t>
  </si>
  <si>
    <t>15-11-b-06</t>
  </si>
  <si>
    <t>Supply &amp; Erection of Change over switch 100 Amp</t>
  </si>
  <si>
    <t>15-105-a</t>
  </si>
  <si>
    <t>Supply &amp; erection of Earth Rod</t>
  </si>
  <si>
    <t>15-105-b</t>
  </si>
  <si>
    <t>Supply &amp; erection of Earthing wire GSL 6 mm</t>
  </si>
  <si>
    <t>kg</t>
  </si>
  <si>
    <t>G</t>
  </si>
  <si>
    <t>Providing and fixing Lightning Arrestor  1" Copper  rod  6ft long with 4'' Bowl  five spikes  complete in all respect (above top structure level)</t>
  </si>
  <si>
    <t>NS-02</t>
  </si>
  <si>
    <t>Providing and fixing Earth Connecting Point 8"x1.5"x 6-8mm insulators with  complete Accessories.</t>
  </si>
  <si>
    <t>NS-03</t>
  </si>
  <si>
    <t>DB-SCHOOL GF</t>
  </si>
  <si>
    <t>NS-04</t>
  </si>
  <si>
    <t>DB-SCHOOL FF</t>
  </si>
  <si>
    <t>NS-05</t>
  </si>
  <si>
    <t xml:space="preserve">SOLAR CONTROL PANEL </t>
  </si>
  <si>
    <t>NS-06</t>
  </si>
  <si>
    <t>Supply and Erection of DC Busbar DB water proof including RYB N Busbars and 1 No MCCB complete as per Approval.</t>
  </si>
  <si>
    <t>NS-07</t>
  </si>
  <si>
    <t xml:space="preserve">Cost of Non-Scheduled Items: Rs.  </t>
  </si>
  <si>
    <t xml:space="preserve">RECOMMENDATION FOR SOLARIZATION </t>
  </si>
  <si>
    <t>14* 545 W Each Solar  Panels  for New Building</t>
  </si>
  <si>
    <t>20* 545 W Each Solar  Panels  for Existing Building</t>
  </si>
  <si>
    <t xml:space="preserve">2 no Control Panel </t>
  </si>
  <si>
    <t>ITEM NO.</t>
  </si>
  <si>
    <t>UNIT             RATE              (Rs.)</t>
  </si>
  <si>
    <t>TOTAL        AMOUNT           (Rs.)</t>
  </si>
  <si>
    <t>STORM DRAINAGE PIPES &amp; FITTINGS</t>
  </si>
  <si>
    <t>Supplying and Fixing UPVC soil waste and vent pipe class B of following diameter for storm drainage:</t>
  </si>
  <si>
    <t>14-144-b</t>
  </si>
  <si>
    <t>4" dia</t>
  </si>
  <si>
    <t>14-144-c</t>
  </si>
  <si>
    <t>3" dia</t>
  </si>
  <si>
    <t>FIRE FIGHTING</t>
  </si>
  <si>
    <t>14-172-a</t>
  </si>
  <si>
    <t>Supplying and fixing of Dry Chemical Powder Fire Extinguisher 6Kg Capacity complete in all respect.</t>
  </si>
  <si>
    <t>14-172-b</t>
  </si>
  <si>
    <t>Supplying and fixing of Foam Type fire extinguishers capacity 12 liters complete in all respect</t>
  </si>
  <si>
    <t>TOILET BLOCK</t>
  </si>
  <si>
    <t>SANITARY FIXTURES AND FITTINGS</t>
  </si>
  <si>
    <t xml:space="preserve">14-03-a                         + 14-25-a             + 14-78                   +14-157  </t>
  </si>
  <si>
    <t>Providing and fitting glazed earthenware White water closet (WC), squatter type (orisa pattern) combined with foot rest, including low level plastic flushing cistern 3 gallons (13.63 litres) capacity, P-Trap (uPVC),  1/2" CP tee stop-cock, complete in all respects.</t>
  </si>
  <si>
    <t xml:space="preserve">14-01-a          +14-02-b         +14-10-a              +14-25-a                         </t>
  </si>
  <si>
    <t xml:space="preserve">Providing and Fixing glazed Earthen ware White WC European type of approved make/size with plastic double seat and cover , glazed earthenware White low down flushing cistern 3 gallons (13.63 Liters) capacity including bracket set, copper connection etc, 1/2" CP tee stop-cock, complete in all respects. </t>
  </si>
  <si>
    <t xml:space="preserve">14-05-a-01         +14-25a             +14-29-a                           +14-45-a  </t>
  </si>
  <si>
    <t>Providing &amp; Fixing glazed earthen ware White wash hand basin (WHB) with pedestal (Best Quality) complete of size 22"x16" including bracket set, waste coupling, CP swan-neck single way cock ½"dia , 1/2" CP tee stop-cocks(02 Nos.), and CP bottle trough with waste pipe 1.25"(32mm) i/d, etc. complete in all respects.</t>
  </si>
  <si>
    <t>14-13</t>
  </si>
  <si>
    <t>Providing &amp; Fixing CP soap dish complete.</t>
  </si>
  <si>
    <t>14-15</t>
  </si>
  <si>
    <t>Providing &amp; Fixing  CP toilet paper holder complete.</t>
  </si>
  <si>
    <t>14-16-a</t>
  </si>
  <si>
    <t>Providing and Fixing chromium plated (CP) towel rail complete: 24" long and 3/4" dia</t>
  </si>
  <si>
    <t>14-17-a</t>
  </si>
  <si>
    <t>Providing &amp; Fixing best quality looking glass 5mm thick neatly fitted on masonry wall etc as per instruction of Enineer in-charge complete. Mirror 60x45cm (24"x18") size</t>
  </si>
  <si>
    <t>14-18-a</t>
  </si>
  <si>
    <t xml:space="preserve">Providing &amp; Fixing best quality 5mm glass shelf (60x13 cm) 24"x5" with chromium plated brackets &amp; railing. </t>
  </si>
  <si>
    <t>14-86</t>
  </si>
  <si>
    <t>Providing &amp; fixing chromium plated double bib-cock with Muslim Shower of approved quality Complete is all respects</t>
  </si>
  <si>
    <t>14-158</t>
  </si>
  <si>
    <t>Grab bar (ROCA make) with W.C of special person's toilet including all fittings with complete installation.</t>
  </si>
  <si>
    <t xml:space="preserve">14-160-b
+ 14-28-f
</t>
  </si>
  <si>
    <t>Electric water coolers of 40 gallons capacity, including inlet and outlet connections, gate valve on inlet, electric connection upto power socket, and all other accessories for complete installation.</t>
  </si>
  <si>
    <t>14-161</t>
  </si>
  <si>
    <t>Triple water filter (10") including inlet and outlet connections, power supply, and all accessories for complete installation</t>
  </si>
  <si>
    <t>23-05-a</t>
  </si>
  <si>
    <t>Constructing gully grating chamber complete with CI gully trap, weighing 81 lbs. frame hinged.</t>
  </si>
  <si>
    <t>WATER SUPPLY PIPES AND FITTINGS</t>
  </si>
  <si>
    <t>Providing, laying cutting, jointing, testing PPRC pipeline in walls/trenches with pipes (conforming to DIN 8077/8078, PN 20 of approved quality &amp; fittings conforming to DIN 16962, PN25 of the same manufacturer) for cold/hot water supply systems including specials complete in all respect as per specifications:</t>
  </si>
  <si>
    <t>14-35-g</t>
  </si>
  <si>
    <t>1/2" i/d (25 mm)</t>
  </si>
  <si>
    <t>14-35-a</t>
  </si>
  <si>
    <t>3/4" i/d (32 mm)</t>
  </si>
  <si>
    <t>G.I. water pipes (cold and hot water, in ducts &amp; in exposed condition) Conforming to BS-1387 (1985), Medium Grade, I/c all fittings, wraping glasswool thermal insulation with aluminium vapour barrier, making holes in concrete or masonry and then repairing holes, supports and hangers etc. of approved make of the following diameters, complete in all respects:</t>
  </si>
  <si>
    <t>14-162-a</t>
  </si>
  <si>
    <t>1 inch</t>
  </si>
  <si>
    <t>14-162-b</t>
  </si>
  <si>
    <t>1-1/4 inch</t>
  </si>
  <si>
    <t>Providing &amp; Fixing gun metal peet/gate valve (screwed) of approved quality of following diameters:</t>
  </si>
  <si>
    <t>14-28-g</t>
  </si>
  <si>
    <t>1 inch.</t>
  </si>
  <si>
    <t>SOIL, WASTE AND VENT PIPES &amp; FITTINGS</t>
  </si>
  <si>
    <t>Supplying and Fixing UPVC soil waste and vent pipe class B of following diameter for sanitary drainage:</t>
  </si>
  <si>
    <t>14-144-a</t>
  </si>
  <si>
    <t>6" dia</t>
  </si>
  <si>
    <t>uPVC Soil, Waste and vent pipes conforming to ISO:3633 type "B" or BS-4514/5255 class "A" ,including imported rubber ring/solvent cement fittings, jointing, cutting, and breaking concrete/masonry and then making it good, applying painting, cleaning and testing etc. complete in all respects.(for sanitary drainage)</t>
  </si>
  <si>
    <t>14-144-d</t>
  </si>
  <si>
    <t>2" dia</t>
  </si>
  <si>
    <t>14-164</t>
  </si>
  <si>
    <t>uPVC Multi Floor Trap (110x75mm) including strainer; supports; making required number of connections; breaking concrete or masonry work &amp; then making it good; etc.</t>
  </si>
  <si>
    <r>
      <t>uPVC floor Cleanout including 2 No. 45</t>
    </r>
    <r>
      <rPr>
        <vertAlign val="superscript"/>
        <sz val="10"/>
        <rFont val="Arial"/>
        <family val="2"/>
      </rPr>
      <t>o</t>
    </r>
    <r>
      <rPr>
        <sz val="10"/>
        <rFont val="Arial"/>
        <family val="2"/>
      </rPr>
      <t xml:space="preserve"> elbows, transition pipe, SS screwed plug/cover assembly jointed air-tight with pipe, breaking concrete or masonry work &amp; then making it good, etc complete in all respects </t>
    </r>
  </si>
  <si>
    <t>14-165-a</t>
  </si>
  <si>
    <t>(i) 3" dia</t>
  </si>
  <si>
    <t>14-165-b</t>
  </si>
  <si>
    <t>(ii) 4" dia</t>
  </si>
  <si>
    <t>14-170</t>
  </si>
  <si>
    <t>Cowel on vent pipes of the following diameter.
(i) 3"</t>
  </si>
  <si>
    <t>EXTERNAL PLUMBING WORKS</t>
  </si>
  <si>
    <t>WATER SUPPLY NETWORK</t>
  </si>
  <si>
    <t>03-51</t>
  </si>
  <si>
    <t>Excavation of trench in all kinds of soils except cutting in rock for pilelines upto 1.5m depth</t>
  </si>
  <si>
    <t>1000 Cft</t>
  </si>
  <si>
    <t>03-67-c</t>
  </si>
  <si>
    <t>Structural backfill using Common Material available at site.</t>
  </si>
  <si>
    <t>Plain Cement Concrete inluding placing, compacting, finishing and curing ( Ratio 1:2:4)
(Thrust block &amp; concrete encasement)</t>
  </si>
  <si>
    <t>100    Cft</t>
  </si>
  <si>
    <t>7-30</t>
  </si>
  <si>
    <t>100 Cft</t>
  </si>
  <si>
    <t>14-154</t>
  </si>
  <si>
    <t>Supply and Installation of G.I. water pipes conforming to BS-1387 (1985), Medium Grade, I/c all fittings, wraping polythene tape, giving anticorrosion treatment, applying protective painting, making holes in concrete or masonry and then repairing holes, flushing, disinfecting, testing and commissioning etc. of the following diameters. 2" dia</t>
  </si>
  <si>
    <t>G.I. water pipes (in burried conditions) conforming to BS-1387, Medium Grade, I/c all fittings, wraping polythene tape, giving anticorrosion treatment, applying protective painting, making holes in concrete or masonry and then repairing holes, flushing, disinfecting, testing and commissioning etc. of approved make, of the following diameters,complete in all respects.</t>
  </si>
  <si>
    <t>14-163-b</t>
  </si>
  <si>
    <t>1" ( 25 mm) Nominal Pipe Size (NPS)</t>
  </si>
  <si>
    <t>14-163-c</t>
  </si>
  <si>
    <t>1¼" ( 32 mm) Nominal Pipe Size (NPS)</t>
  </si>
  <si>
    <t>14-163-d</t>
  </si>
  <si>
    <t>1½" (40 mm) Nominal Pipe Size (NPS)</t>
  </si>
  <si>
    <t>Making connection with the existing system G.I pipe line including cutting the pipe for providing &amp; fixing required fittings :</t>
  </si>
  <si>
    <t>14-94-g</t>
  </si>
  <si>
    <t>G.I Tee 1.25" dia</t>
  </si>
  <si>
    <t>14-94-h</t>
  </si>
  <si>
    <t>G.I Tee 1" dia</t>
  </si>
  <si>
    <t>SANITARY SEWAGE NETWORK</t>
  </si>
  <si>
    <t>Plain Cement Concrete inluding placing, compacting, finishing and curing ( Ratio 1:2:4)</t>
  </si>
  <si>
    <t>BRICK MASONRY MANHOLES</t>
  </si>
  <si>
    <t>06-07-d-05</t>
  </si>
  <si>
    <t>Providing manhole size 24" x 18" (inside dimensions) as per approved design and specifications complete for 4" to 12" dia pipes upto 4 ft. (1.2 m) depth with 16" dia.Concrete Cover fixed in 4" thick RCC 1:2:4 slab (with 5 lbs per Cu.ft. or 80 kg/Cu.m of steel), burnt brick masonry walls 9" (225 mm) thick set in 1:3 cement sand mortar, 6" thick 1:3:6 cement concrete in foundation, 4" av. thickness 1:2:4 cement concrete in benching and 1/2" (13mm) thick cement sand plaster in 1:3 to all inside wall surfaces, channels and benching including making requisite number of main and branch channels but excluding the cost of excavation, back filling and disposal of excavated stuff.</t>
  </si>
  <si>
    <t>Plain Cement Concrete including placing, compacting, finishing and curing ( Ratio 1:2:4)</t>
  </si>
  <si>
    <t>Plain Cement Concrete incl. placing, compacting, finishing &amp; curing (Ratio 1:3:6)</t>
  </si>
  <si>
    <t>Plain Cement Concrete incl. placing, compacting, finishing &amp; curing (Ratio 1:4:8)</t>
  </si>
  <si>
    <t xml:space="preserve">07-04-a-03 </t>
  </si>
  <si>
    <t>1st class brick work in foundation and plinth in Cement, sand mortar 1:4</t>
  </si>
  <si>
    <t>11-08-b</t>
  </si>
  <si>
    <t>Cement plaster 1:3 upto 20' height 1/2" thick</t>
  </si>
  <si>
    <t>100 Sft</t>
  </si>
  <si>
    <t>14-155</t>
  </si>
  <si>
    <t>Galvanised MS ladder rings 3/4" dia inside and outside water tanks; Each rung of 12" width, 6" projected outside the wall and 6" embeded in RCC on both ends; including all necessary works for complete installation</t>
  </si>
  <si>
    <t>23-08-b</t>
  </si>
  <si>
    <t>RCC manhole cover 22" dia with: 3"x3"x1/4" angle iron frame, 22" i/d complete</t>
  </si>
  <si>
    <t>Set</t>
  </si>
  <si>
    <t>SEPTIC TANK AND SOAKAGE PIT</t>
  </si>
  <si>
    <t>24-33-d</t>
  </si>
  <si>
    <t>Supplying and fixing, cast iron manhole cover with frame, etc. (Heavey Type) of approved quality complete. 24" (600 mm) dia.</t>
  </si>
  <si>
    <t>24-01-a</t>
  </si>
  <si>
    <t>Mobilization of plant, equipment and camping arrangements etc &amp; demobilization after completion</t>
  </si>
  <si>
    <t>24-41</t>
  </si>
  <si>
    <t>Conducting Elec: Resistivity survey of the area and furnishing its REPORT.</t>
  </si>
  <si>
    <t>24-04</t>
  </si>
  <si>
    <t>Providing strong box of deodar wood 4' x 2½' x 9" with compartments, lock and locking arrangement,and preserving in it the corings / samples of strata collected from bore hole and supply to the approved soil testing laboratory for testing.</t>
  </si>
  <si>
    <t>24-05</t>
  </si>
  <si>
    <t>Collection and submission at approved water testing laboratory of two water samples in bottles from each bore hole for testing.</t>
  </si>
  <si>
    <t>Per    set</t>
  </si>
  <si>
    <t>24-85</t>
  </si>
  <si>
    <t>Electrical log (self potential resistivty both short and normal) of test bore holes.</t>
  </si>
  <si>
    <t>24-80</t>
  </si>
  <si>
    <t>Yield test by using air compressor in test bore. (pressure pump)</t>
  </si>
  <si>
    <t>24-13-b</t>
  </si>
  <si>
    <t>Testing and developing of tubewell with DNT unit 8" i/d and above complete as per specifications</t>
  </si>
  <si>
    <t>Hour</t>
  </si>
  <si>
    <t>24-14</t>
  </si>
  <si>
    <t>Shrouding with graded pack gravel 3/8" to 1/8" around tubewell in bore hole complete as per specification:-</t>
  </si>
  <si>
    <t>14-143</t>
  </si>
  <si>
    <t>Providing and fixing 2" dia PVC gravel feed pipe including Sanitary seal to min. 20ft depth from top level of tube well, complete in all respects.</t>
  </si>
  <si>
    <t>24-92-c</t>
  </si>
  <si>
    <r>
      <t xml:space="preserve">Supply &amp; Installation, testing and commissioning of Solar Submersible Pump (ISO - 9906 Certified) coupled with Submersible rewind-able Electric Motor with AC winding and all accessories like Solar Pump Controller, du/dt filter Complete in all accessories including cooling jackets, NRV, Pressure Gauge, Sluice valves (02 Nos) except column pipe and power cable for discharge less than or equal to 3000 iGPH and output capacity greater than 3 WHP and up to 6 WHP (As per Approved Technical Specifications)
</t>
    </r>
    <r>
      <rPr>
        <i/>
        <sz val="10"/>
        <rFont val="Arial"/>
        <family val="2"/>
      </rPr>
      <t>Note: Selection of pump is tentative. Actual selection shall be done based on the data collected from test bore hole.</t>
    </r>
  </si>
  <si>
    <t>WHP</t>
  </si>
  <si>
    <t>24-58-a</t>
  </si>
  <si>
    <t>Supply and installation of Column pipe for Bowl Assembly of ASTM53 standard material with stainless steel nut bolts/double galvanized and flanges thickness 20mm, with outside surface epoxy coated, 2.5" size</t>
  </si>
  <si>
    <t>(Ref. Specs-5100)</t>
  </si>
  <si>
    <t>Cast Iron roof drain with SS or Brass removeable type screwed of approved make of following diameters, including strainer, flushing material, and all accessories for complete installation, as per specifications.</t>
  </si>
  <si>
    <t>4 inches</t>
  </si>
  <si>
    <t>3 inches</t>
  </si>
  <si>
    <t>Small hook of any size and shape,of approved make, with plugs and screws, fixed to concrete, brick, stone or wood work, complete in all respects.</t>
  </si>
  <si>
    <t>uPVC non-pressure pipes for sanitary sewerage conforming to BS-5481/BS-4660/EN1401 (SN8) with rubber ring fittings and specials compatible with pipe material as per manufacturer's recommendations, complete in all respects, flushing cleaning and disinfecting as per specifications and as directed by the Engineer of following diameters:</t>
  </si>
  <si>
    <t>160mm</t>
  </si>
  <si>
    <t>200 mm</t>
  </si>
  <si>
    <t>Dia 2" u-turned G.I. vent pipes, pudddle plate, with insect proof mesh at open end etc., complete in all respects.</t>
  </si>
  <si>
    <t>H</t>
  </si>
  <si>
    <t>(Ref. Specs-5600)</t>
  </si>
  <si>
    <t>Grand Total Cost of Scheduled Items &amp; Non-Scheduled Items (Rs.)</t>
  </si>
  <si>
    <t>1 No. 8 kw  Invertor for New Rooms</t>
  </si>
  <si>
    <t>18 kwh  Battery Backup (8 kwh for New 10 kwh for Existing)</t>
  </si>
  <si>
    <t xml:space="preserve">Grand Total Cost of Scheduled &amp; Non-Scheduled Items: Rs.  </t>
  </si>
  <si>
    <t>(Ref. Specification Section-8001, 8133)</t>
  </si>
  <si>
    <t>SCHOOL BUILDING (NEW + EXISTING)</t>
  </si>
  <si>
    <t xml:space="preserve">ELECTRICAL WORKS </t>
  </si>
  <si>
    <t>Supply, Installation, Connecting, testing and commissioning of 400 watt Fan dimmer, polycarbonate flame retardant with fancy gang plate fixed on die fabricated powdered coated metal board recessed in wall or column , Complete in all respects. (Separate Back box)</t>
  </si>
  <si>
    <t>Supply and Erection of Solar PV Module (Solar Panel) Mono-crystalline A-Grade (per Watt) (As per Approved Specifications)</t>
  </si>
  <si>
    <t>Supply and Erection of Lithium LiFeP04 battery 6000 cycles &amp; 5 Years Warranty per KWhr</t>
  </si>
  <si>
    <r>
      <t xml:space="preserve">NOTE: </t>
    </r>
    <r>
      <rPr>
        <sz val="10"/>
        <rFont val="Arial"/>
        <family val="2"/>
      </rPr>
      <t xml:space="preserve"> The wiring shall be done as following.</t>
    </r>
  </si>
  <si>
    <t>a</t>
  </si>
  <si>
    <t>Wiring of light circuit from Distribution Board to switch, including circuit wiring between switches on the same circuit with Two nos. single core 2.5 Sqmm and One no.1.5 sq mm PVC insulated 300/500 Volts grade stranded copper conductor cables in concealed 3/4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</si>
  <si>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</si>
  <si>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</si>
  <si>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</si>
  <si>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</si>
  <si>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</si>
  <si>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3/4"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</si>
  <si>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</si>
  <si>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3/4" PVC conduit laid underfloor including PVC conduit, conduit accessories, etc.complete in all respects.</t>
  </si>
  <si>
    <t>Supply and Erection of  MCCB 100A Including Fixing arrangement and Back Box complete in all respect.</t>
  </si>
  <si>
    <t>LT CABLES, CONDUITS &amp; PIPES</t>
  </si>
  <si>
    <t>I</t>
  </si>
  <si>
    <t>14-69-b-02</t>
  </si>
  <si>
    <t>Supplying and Fixing Polyethylene Water Tank made from food grade FDA Certified raw material, 3 layers UV stabilized, inert with water, anti-fungus and anti-bacterial and have a service life of more than 10 years : 400 gallons (Vertical)</t>
  </si>
  <si>
    <t>24-02-a-04</t>
  </si>
  <si>
    <t>Drilling of Bore holes for tube well in all types of soil and soft rock except hard rock from ground level upto 328 ft depth (0m to 100m), including sinking, collection of 100 % corings and withdrawing of pipe, complete as per specifications.:  Dia of Bore 6" (150 mm) i/d
(Test bore hole)</t>
  </si>
  <si>
    <t>24-03-a-04</t>
  </si>
  <si>
    <t>Drilling of Bore holes for tube well in hard rock having unconfirmed compressive strength of 50 MPa and above from ground level upto 328 ft depth (0m to 100m), including sinking, collection of 100 % corings and withdrawing of pipe, complete as per specifications.: Dia of Bore 6" (150mm) i/d
(Test bore hole)</t>
  </si>
  <si>
    <t>24-36-b</t>
  </si>
  <si>
    <t>Supplying and Fixing MS cap of 3/8" thick sheet : 8" i/d</t>
  </si>
  <si>
    <t>24-12-c-06</t>
  </si>
  <si>
    <t>Providing and installing PVC blind pipe BSS Class "E" in Tube Well Bore Hole including Sockets and Solvents and jointing with strainer etc. complete : 8" Nominal Pipe Size (NPS) (200 mm)</t>
  </si>
  <si>
    <t>24-12-d-02</t>
  </si>
  <si>
    <t>Providing and installing PVC Strainer BSS Class "E" of approved make / quality in Tube Well Bore Hole including Sockets and solvents and jointing with strainers etc. complete : 8" Nominal Pipe Size (NPS) (200 mm)</t>
  </si>
  <si>
    <t>24-10-d-02</t>
  </si>
  <si>
    <t>Providing and installing PVC bail plug in tubewell BSS Class 'D' working pressure :8" (200 mm) Nominal pipe size (NPS)</t>
  </si>
  <si>
    <t>Reaming of 6" dia. Test Hole to 15" dia.</t>
  </si>
  <si>
    <t>Provide and install white board (8'x4') of erasable marker use with smooth surface made of suitable material beading having Aluminium frame with light grey plastic corner caps complete in all respects including all accessories.</t>
  </si>
  <si>
    <t>1 No. 12 kw  Invertor for Existing Building</t>
  </si>
  <si>
    <t>CONSTRUCTION OF CLASS ROOMS AND SOLARIZATION OF GPS No. 01 SENI GUMBAT, 
DISTRICT KOHAT</t>
  </si>
  <si>
    <t>CONSTRUCTION OF CLASS ROOMS AND SOLARIZATION OF GPS No. 01 SENI GUMBAT,
DISTRICT KOHAT</t>
  </si>
  <si>
    <t>11-10-c
+11-26</t>
  </si>
  <si>
    <t>11-18-b
+11-26</t>
  </si>
  <si>
    <t>13-22-a
+13-24</t>
  </si>
  <si>
    <t>13-22-b
+13-24</t>
  </si>
  <si>
    <t>13-25-a
+13-24</t>
  </si>
  <si>
    <t>13-25-b
+13-24</t>
  </si>
  <si>
    <t xml:space="preserve">Annex C_ BOQ / FINANCIAL OFFER FORM - UNHCR PAKISTAN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</si>
</sst>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
    <numFmt numFmtId="166" formatCode="&quot;$&quot;#."/>
    <numFmt numFmtId="167" formatCode="#.00"/>
    <numFmt numFmtId="168" formatCode="_(* #,##0_);_(* \(#,##0\);_(* &quot;-&quot;??_);_(@_)"/>
    <numFmt numFmtId="169" formatCode="0000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sz val="10"/>
      <name val="Arial"/>
      <family val="2"/>
    </font>
    <font>
      <sz val="10"/>
      <color rgb="FF000000"/>
      <name val="Arial"/>
      <family val="2"/>
    </font>
    <font>
      <sz val="10"/>
      <color theme="1"/>
      <name val="Arial"/>
      <family val="2"/>
    </font>
    <font>
      <b/>
      <sz val="10"/>
      <color theme="1"/>
      <name val="Arial"/>
      <family val="2"/>
    </font>
    <font>
      <b/>
      <u/>
      <sz val="10"/>
      <color indexed="8"/>
      <name val="Arial"/>
      <family val="2"/>
    </font>
    <font>
      <sz val="10"/>
      <color indexed="8"/>
      <name val="Arial"/>
      <family val="2"/>
    </font>
    <font>
      <sz val="10"/>
      <color theme="1"/>
      <name val="Calibri"/>
      <family val="2"/>
      <scheme val="minor"/>
    </font>
    <font>
      <b/>
      <u/>
      <sz val="10"/>
      <color theme="1"/>
      <name val="Arial"/>
      <family val="2"/>
    </font>
    <font>
      <i/>
      <sz val="10"/>
      <name val="Arial"/>
      <family val="2"/>
    </font>
    <font>
      <i/>
      <vertAlign val="superscript"/>
      <sz val="10"/>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3">
    <xf numFmtId="0" fontId="0" fillId="0" borderId="0"/>
    <xf numFmtId="0" fontId="12" fillId="0" borderId="0"/>
    <xf numFmtId="43" fontId="12" fillId="0" borderId="0" applyFont="0" applyFill="0" applyBorder="0" applyAlignment="0" applyProtection="0"/>
    <xf numFmtId="165" fontId="20" fillId="0" borderId="0">
      <protection locked="0"/>
    </xf>
    <xf numFmtId="166" fontId="20" fillId="0" borderId="0">
      <protection locked="0"/>
    </xf>
    <xf numFmtId="0" fontId="20" fillId="0" borderId="0">
      <protection locked="0"/>
    </xf>
    <xf numFmtId="167" fontId="20" fillId="0" borderId="0">
      <protection locked="0"/>
    </xf>
    <xf numFmtId="164" fontId="21" fillId="0" borderId="0"/>
    <xf numFmtId="0" fontId="12" fillId="0" borderId="0"/>
    <xf numFmtId="1" fontId="25" fillId="0" borderId="0">
      <protection locked="0"/>
    </xf>
    <xf numFmtId="0" fontId="12" fillId="0" borderId="0"/>
    <xf numFmtId="0" fontId="22" fillId="0" borderId="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169" fontId="22" fillId="0" borderId="0"/>
    <xf numFmtId="0" fontId="12" fillId="0" borderId="0"/>
    <xf numFmtId="0" fontId="12" fillId="0" borderId="0"/>
    <xf numFmtId="0" fontId="26" fillId="0" borderId="0"/>
    <xf numFmtId="43" fontId="2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2" fillId="0" borderId="0"/>
    <xf numFmtId="165" fontId="28" fillId="0" borderId="0"/>
    <xf numFmtId="0" fontId="29" fillId="0" borderId="0">
      <alignment vertical="center"/>
    </xf>
    <xf numFmtId="0" fontId="11" fillId="0" borderId="0"/>
    <xf numFmtId="0" fontId="12" fillId="0" borderId="0"/>
    <xf numFmtId="0" fontId="30" fillId="0" borderId="0"/>
    <xf numFmtId="0" fontId="12" fillId="0" borderId="0"/>
    <xf numFmtId="0" fontId="12" fillId="0" borderId="0"/>
    <xf numFmtId="0" fontId="12" fillId="0" borderId="0"/>
    <xf numFmtId="0" fontId="11" fillId="0" borderId="0"/>
    <xf numFmtId="0" fontId="11" fillId="0" borderId="0"/>
    <xf numFmtId="9" fontId="12" fillId="0" borderId="0" applyFont="0" applyFill="0" applyBorder="0" applyAlignment="0" applyProtection="0"/>
    <xf numFmtId="9"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9" fillId="0" borderId="0"/>
    <xf numFmtId="0" fontId="9" fillId="0" borderId="0"/>
    <xf numFmtId="0" fontId="9" fillId="0" borderId="0"/>
    <xf numFmtId="0" fontId="9" fillId="0" borderId="0"/>
    <xf numFmtId="0" fontId="9" fillId="0" borderId="0"/>
    <xf numFmtId="0" fontId="8" fillId="0" borderId="0"/>
    <xf numFmtId="43" fontId="3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48">
    <xf numFmtId="0" fontId="0" fillId="0" borderId="0" xfId="0"/>
    <xf numFmtId="0" fontId="18" fillId="0" borderId="0" xfId="0" applyFont="1"/>
    <xf numFmtId="0" fontId="12" fillId="0" borderId="0" xfId="0" applyFont="1" applyAlignment="1">
      <alignment horizontal="center" vertical="top" wrapText="1"/>
    </xf>
    <xf numFmtId="0" fontId="12" fillId="0" borderId="0" xfId="0" applyFont="1" applyAlignment="1">
      <alignment horizontal="justify" vertical="top" wrapText="1"/>
    </xf>
    <xf numFmtId="0" fontId="12" fillId="0" borderId="0" xfId="0" quotePrefix="1" applyFont="1" applyAlignment="1">
      <alignment horizontal="center" vertical="top" wrapText="1"/>
    </xf>
    <xf numFmtId="0" fontId="12" fillId="0" borderId="0" xfId="23" applyAlignment="1">
      <alignment horizontal="justify" vertical="top" wrapText="1"/>
    </xf>
    <xf numFmtId="0" fontId="17" fillId="0" borderId="0" xfId="1" applyFont="1" applyAlignment="1">
      <alignment horizontal="right" vertical="top"/>
    </xf>
    <xf numFmtId="0" fontId="17" fillId="0" borderId="0" xfId="1" applyFont="1" applyAlignment="1">
      <alignment horizontal="left" vertical="top"/>
    </xf>
    <xf numFmtId="0" fontId="12" fillId="0" borderId="0" xfId="23" quotePrefix="1" applyAlignment="1">
      <alignment horizontal="justify" vertical="top" wrapText="1"/>
    </xf>
    <xf numFmtId="49" fontId="12" fillId="0" borderId="0" xfId="0" applyNumberFormat="1" applyFont="1" applyAlignment="1">
      <alignment horizontal="center" vertical="top" wrapText="1"/>
    </xf>
    <xf numFmtId="0" fontId="12" fillId="0" borderId="0" xfId="0" applyFont="1" applyAlignment="1">
      <alignment horizontal="justify" vertical="top"/>
    </xf>
    <xf numFmtId="0" fontId="12" fillId="0" borderId="0" xfId="23"/>
    <xf numFmtId="0" fontId="12" fillId="0" borderId="0" xfId="23" applyAlignment="1">
      <alignment horizontal="center" vertical="top" wrapText="1"/>
    </xf>
    <xf numFmtId="0" fontId="13" fillId="0" borderId="0" xfId="8" quotePrefix="1" applyFont="1" applyAlignment="1">
      <alignment horizontal="center" vertical="top"/>
    </xf>
    <xf numFmtId="0" fontId="16" fillId="0" borderId="0" xfId="8" applyFont="1" applyAlignment="1">
      <alignment horizontal="left"/>
    </xf>
    <xf numFmtId="43" fontId="12" fillId="0" borderId="0" xfId="47" applyFont="1" applyFill="1" applyBorder="1" applyAlignment="1"/>
    <xf numFmtId="0" fontId="12" fillId="0" borderId="0" xfId="8"/>
    <xf numFmtId="0" fontId="13" fillId="0" borderId="0" xfId="8" quotePrefix="1" applyFont="1" applyAlignment="1">
      <alignment horizontal="center"/>
    </xf>
    <xf numFmtId="0" fontId="13" fillId="0" borderId="0" xfId="77" applyFont="1" applyAlignment="1">
      <alignment wrapText="1"/>
    </xf>
    <xf numFmtId="0" fontId="13" fillId="0" borderId="0" xfId="77" applyFont="1"/>
    <xf numFmtId="43" fontId="13" fillId="0" borderId="0" xfId="2" applyFont="1" applyFill="1" applyAlignment="1">
      <alignment horizontal="right"/>
    </xf>
    <xf numFmtId="43" fontId="12" fillId="0" borderId="0" xfId="47" applyFont="1" applyFill="1" applyAlignment="1">
      <alignment horizontal="right"/>
    </xf>
    <xf numFmtId="43" fontId="12" fillId="0" borderId="0" xfId="47" applyFont="1" applyFill="1"/>
    <xf numFmtId="43" fontId="12" fillId="0" borderId="0" xfId="23" applyNumberFormat="1"/>
    <xf numFmtId="43" fontId="12" fillId="0" borderId="0" xfId="47" applyFont="1" applyFill="1" applyAlignment="1">
      <alignment horizontal="center"/>
    </xf>
    <xf numFmtId="0" fontId="12" fillId="0" borderId="0" xfId="77" applyAlignment="1">
      <alignment wrapText="1"/>
    </xf>
    <xf numFmtId="0" fontId="12" fillId="0" borderId="0" xfId="77" applyAlignment="1">
      <alignment horizontal="left"/>
    </xf>
    <xf numFmtId="0" fontId="12" fillId="0" borderId="0" xfId="77"/>
    <xf numFmtId="43" fontId="12" fillId="0" borderId="0" xfId="2" applyFont="1" applyFill="1" applyAlignment="1">
      <alignment horizontal="right"/>
    </xf>
    <xf numFmtId="0" fontId="12" fillId="0" borderId="0" xfId="8" quotePrefix="1" applyAlignment="1">
      <alignment horizontal="center" vertical="top" wrapText="1"/>
    </xf>
    <xf numFmtId="0" fontId="12" fillId="0" borderId="0" xfId="8" applyAlignment="1">
      <alignment horizontal="justify" vertical="top" wrapText="1"/>
    </xf>
    <xf numFmtId="3" fontId="12" fillId="0" borderId="0" xfId="8" applyNumberFormat="1"/>
    <xf numFmtId="0" fontId="12" fillId="0" borderId="0" xfId="8" applyAlignment="1">
      <alignment horizontal="center" vertical="top" wrapText="1"/>
    </xf>
    <xf numFmtId="0" fontId="12" fillId="0" borderId="0" xfId="1"/>
    <xf numFmtId="0" fontId="12" fillId="0" borderId="0" xfId="8" applyAlignment="1">
      <alignment horizontal="center" vertical="top"/>
    </xf>
    <xf numFmtId="0" fontId="12" fillId="0" borderId="0" xfId="77" applyAlignment="1">
      <alignment horizontal="center" vertical="top" wrapText="1"/>
    </xf>
    <xf numFmtId="0" fontId="18" fillId="0" borderId="0" xfId="8" applyFont="1" applyAlignment="1">
      <alignment horizontal="center" vertical="top" wrapText="1"/>
    </xf>
    <xf numFmtId="0" fontId="13" fillId="0" borderId="0" xfId="8" applyFont="1" applyAlignment="1">
      <alignment horizontal="justify" vertical="top" wrapText="1"/>
    </xf>
    <xf numFmtId="0" fontId="13" fillId="0" borderId="0" xfId="23" applyFont="1" applyAlignment="1">
      <alignment vertical="top" wrapText="1"/>
    </xf>
    <xf numFmtId="0" fontId="16" fillId="0" borderId="0" xfId="23" applyFont="1"/>
    <xf numFmtId="0" fontId="13" fillId="0" borderId="0" xfId="23" applyFont="1"/>
    <xf numFmtId="16" fontId="12" fillId="0" borderId="0" xfId="0" quotePrefix="1" applyNumberFormat="1" applyFont="1" applyAlignment="1">
      <alignment horizontal="center" vertical="top" wrapText="1"/>
    </xf>
    <xf numFmtId="0" fontId="12" fillId="0" borderId="0" xfId="23" applyAlignment="1">
      <alignment vertical="top" wrapText="1"/>
    </xf>
    <xf numFmtId="43" fontId="12" fillId="0" borderId="0" xfId="47" applyFont="1" applyFill="1" applyBorder="1"/>
    <xf numFmtId="0" fontId="12" fillId="0" borderId="0" xfId="8" applyAlignment="1">
      <alignment horizontal="justify" vertical="top"/>
    </xf>
    <xf numFmtId="0" fontId="12" fillId="0" borderId="0" xfId="23" applyAlignment="1">
      <alignment wrapText="1"/>
    </xf>
    <xf numFmtId="0" fontId="13" fillId="0" borderId="0" xfId="0" applyFont="1"/>
    <xf numFmtId="43" fontId="13" fillId="0" borderId="0" xfId="47" applyFont="1" applyFill="1" applyBorder="1" applyAlignment="1">
      <alignment horizontal="center" vertical="center"/>
    </xf>
    <xf numFmtId="0" fontId="13" fillId="0" borderId="0" xfId="23" applyFont="1" applyAlignment="1">
      <alignment horizontal="center" vertical="center" wrapText="1"/>
    </xf>
    <xf numFmtId="0" fontId="13" fillId="0" borderId="0" xfId="23" applyFont="1" applyAlignment="1">
      <alignment horizontal="right"/>
    </xf>
    <xf numFmtId="0" fontId="13" fillId="0" borderId="0" xfId="23" applyFont="1" applyAlignment="1">
      <alignment horizontal="left" vertical="center"/>
    </xf>
    <xf numFmtId="0" fontId="12" fillId="0" borderId="0" xfId="0" applyFont="1" applyAlignment="1">
      <alignment horizontal="right" wrapText="1"/>
    </xf>
    <xf numFmtId="0" fontId="12" fillId="0" borderId="0" xfId="23" applyAlignment="1">
      <alignment horizontal="left" wrapText="1"/>
    </xf>
    <xf numFmtId="3" fontId="12" fillId="0" borderId="0" xfId="47" applyNumberFormat="1" applyFont="1" applyFill="1" applyBorder="1" applyAlignment="1">
      <alignment horizontal="center"/>
    </xf>
    <xf numFmtId="4" fontId="12" fillId="0" borderId="0" xfId="27" applyNumberFormat="1" applyFont="1" applyFill="1" applyBorder="1" applyAlignment="1">
      <alignment horizontal="center"/>
    </xf>
    <xf numFmtId="4" fontId="12" fillId="0" borderId="0" xfId="47" applyNumberFormat="1" applyFont="1" applyFill="1" applyBorder="1" applyAlignment="1">
      <alignment horizontal="center"/>
    </xf>
    <xf numFmtId="0" fontId="17" fillId="0" borderId="0" xfId="1" applyFont="1" applyAlignment="1">
      <alignment horizontal="center" vertical="top"/>
    </xf>
    <xf numFmtId="43" fontId="14" fillId="0" borderId="0" xfId="47" applyFont="1" applyFill="1" applyBorder="1" applyAlignment="1">
      <alignment horizontal="center" vertical="center" wrapText="1"/>
    </xf>
    <xf numFmtId="0" fontId="17" fillId="0" borderId="0" xfId="1" applyFont="1" applyAlignment="1">
      <alignment horizontal="center" vertical="top" wrapText="1"/>
    </xf>
    <xf numFmtId="43" fontId="17" fillId="0" borderId="0" xfId="47" applyFont="1" applyFill="1" applyAlignment="1">
      <alignment horizontal="center" vertical="top"/>
    </xf>
    <xf numFmtId="43" fontId="17" fillId="0" borderId="0" xfId="47" applyFont="1" applyFill="1" applyAlignment="1">
      <alignment horizontal="right" vertical="top"/>
    </xf>
    <xf numFmtId="43" fontId="18" fillId="0" borderId="0" xfId="84" applyFont="1" applyFill="1"/>
    <xf numFmtId="0" fontId="18" fillId="0" borderId="0" xfId="1" applyFont="1"/>
    <xf numFmtId="164" fontId="23" fillId="0" borderId="0" xfId="23" applyNumberFormat="1" applyFont="1" applyAlignment="1">
      <alignment horizontal="center"/>
    </xf>
    <xf numFmtId="0" fontId="18" fillId="0" borderId="0" xfId="23" applyFont="1"/>
    <xf numFmtId="0" fontId="17" fillId="0" borderId="0" xfId="23" applyFont="1" applyAlignment="1">
      <alignment horizontal="left" vertical="top"/>
    </xf>
    <xf numFmtId="43" fontId="18" fillId="0" borderId="0" xfId="84" applyFont="1" applyFill="1" applyAlignment="1">
      <alignment horizontal="left"/>
    </xf>
    <xf numFmtId="0" fontId="18" fillId="0" borderId="0" xfId="23" applyFont="1" applyAlignment="1">
      <alignment horizontal="left"/>
    </xf>
    <xf numFmtId="0" fontId="17" fillId="0" borderId="0" xfId="23" applyFont="1" applyAlignment="1">
      <alignment horizontal="center" vertical="top"/>
    </xf>
    <xf numFmtId="0" fontId="17" fillId="0" borderId="0" xfId="23" applyFont="1" applyAlignment="1">
      <alignment horizontal="right" vertical="top"/>
    </xf>
    <xf numFmtId="43" fontId="15" fillId="0" borderId="0" xfId="84" applyFont="1" applyFill="1" applyAlignment="1">
      <alignment horizontal="center" vertical="center"/>
    </xf>
    <xf numFmtId="0" fontId="15" fillId="0" borderId="0" xfId="23" applyFont="1" applyAlignment="1">
      <alignment horizontal="center" vertical="center"/>
    </xf>
    <xf numFmtId="0" fontId="14" fillId="0" borderId="1" xfId="23" applyFont="1" applyBorder="1" applyAlignment="1">
      <alignment horizontal="center" vertical="center" wrapText="1"/>
    </xf>
    <xf numFmtId="0" fontId="14" fillId="0" borderId="1" xfId="23" quotePrefix="1" applyFont="1" applyBorder="1" applyAlignment="1">
      <alignment horizontal="center" vertical="top" wrapText="1"/>
    </xf>
    <xf numFmtId="43" fontId="14" fillId="0" borderId="1" xfId="47" applyFont="1" applyFill="1" applyBorder="1" applyAlignment="1">
      <alignment horizontal="center" vertical="center"/>
    </xf>
    <xf numFmtId="43" fontId="14" fillId="0" borderId="1" xfId="47" quotePrefix="1" applyFont="1" applyFill="1" applyBorder="1" applyAlignment="1">
      <alignment horizontal="center" vertical="center"/>
    </xf>
    <xf numFmtId="43" fontId="14" fillId="0" borderId="0" xfId="47" quotePrefix="1" applyFont="1" applyFill="1" applyBorder="1" applyAlignment="1">
      <alignment horizontal="center" vertical="center"/>
    </xf>
    <xf numFmtId="164" fontId="12" fillId="0" borderId="0" xfId="23" applyNumberFormat="1" applyAlignment="1">
      <alignment horizontal="center" wrapText="1"/>
    </xf>
    <xf numFmtId="164" fontId="12" fillId="0" borderId="0" xfId="23" applyNumberFormat="1" applyAlignment="1">
      <alignment horizontal="center" vertical="top" wrapText="1"/>
    </xf>
    <xf numFmtId="164" fontId="12" fillId="0" borderId="0" xfId="23" applyNumberFormat="1" applyAlignment="1">
      <alignment horizontal="right"/>
    </xf>
    <xf numFmtId="164" fontId="12" fillId="0" borderId="0" xfId="23" applyNumberFormat="1" applyAlignment="1">
      <alignment horizontal="left" vertical="top"/>
    </xf>
    <xf numFmtId="43" fontId="12" fillId="0" borderId="0" xfId="47" applyFont="1" applyFill="1" applyBorder="1" applyAlignment="1">
      <alignment horizontal="center"/>
    </xf>
    <xf numFmtId="43" fontId="12" fillId="0" borderId="0" xfId="84" applyFont="1" applyFill="1"/>
    <xf numFmtId="0" fontId="13" fillId="0" borderId="0" xfId="23" quotePrefix="1" applyFont="1" applyAlignment="1">
      <alignment horizontal="center" wrapText="1"/>
    </xf>
    <xf numFmtId="0" fontId="13" fillId="0" borderId="0" xfId="23" quotePrefix="1" applyFont="1" applyAlignment="1">
      <alignment horizontal="center" vertical="top" wrapText="1"/>
    </xf>
    <xf numFmtId="0" fontId="16" fillId="0" borderId="0" xfId="23" applyFont="1" applyAlignment="1">
      <alignment horizontal="left"/>
    </xf>
    <xf numFmtId="0" fontId="16" fillId="0" borderId="0" xfId="23" applyFont="1" applyAlignment="1">
      <alignment horizontal="right"/>
    </xf>
    <xf numFmtId="0" fontId="13" fillId="0" borderId="0" xfId="23" quotePrefix="1" applyFont="1" applyAlignment="1">
      <alignment horizontal="left" vertical="top"/>
    </xf>
    <xf numFmtId="43" fontId="13" fillId="0" borderId="0" xfId="47" quotePrefix="1" applyFont="1" applyFill="1" applyBorder="1" applyAlignment="1">
      <alignment horizontal="center"/>
    </xf>
    <xf numFmtId="43" fontId="12" fillId="0" borderId="0" xfId="47" applyFont="1" applyFill="1" applyAlignment="1"/>
    <xf numFmtId="0" fontId="13" fillId="0" borderId="0" xfId="23" applyFont="1" applyAlignment="1">
      <alignment horizontal="center" wrapText="1"/>
    </xf>
    <xf numFmtId="0" fontId="13" fillId="0" borderId="0" xfId="23" quotePrefix="1" applyFont="1" applyAlignment="1">
      <alignment horizontal="right"/>
    </xf>
    <xf numFmtId="0" fontId="13" fillId="0" borderId="0" xfId="23" applyFont="1" applyAlignment="1">
      <alignment wrapText="1"/>
    </xf>
    <xf numFmtId="0" fontId="13" fillId="0" borderId="0" xfId="23" applyFont="1" applyAlignment="1">
      <alignment horizontal="left"/>
    </xf>
    <xf numFmtId="43" fontId="13" fillId="0" borderId="0" xfId="47" applyFont="1" applyFill="1" applyAlignment="1">
      <alignment horizontal="center"/>
    </xf>
    <xf numFmtId="43" fontId="13" fillId="0" borderId="0" xfId="47" applyFont="1" applyFill="1" applyAlignment="1">
      <alignment horizontal="right"/>
    </xf>
    <xf numFmtId="43" fontId="13" fillId="0" borderId="0" xfId="84" applyFont="1" applyFill="1"/>
    <xf numFmtId="0" fontId="12" fillId="0" borderId="0" xfId="23" applyAlignment="1">
      <alignment horizontal="left" vertical="top" wrapText="1"/>
    </xf>
    <xf numFmtId="0" fontId="12" fillId="0" borderId="0" xfId="23" applyAlignment="1">
      <alignment horizontal="right"/>
    </xf>
    <xf numFmtId="0" fontId="12" fillId="0" borderId="0" xfId="23" applyAlignment="1">
      <alignment horizontal="left"/>
    </xf>
    <xf numFmtId="3" fontId="12" fillId="0" borderId="0" xfId="47" applyNumberFormat="1" applyFont="1" applyFill="1" applyAlignment="1">
      <alignment horizontal="center"/>
    </xf>
    <xf numFmtId="4" fontId="12" fillId="0" borderId="0" xfId="27" applyNumberFormat="1" applyFont="1" applyFill="1" applyAlignment="1">
      <alignment horizontal="center"/>
    </xf>
    <xf numFmtId="4" fontId="12" fillId="0" borderId="0" xfId="47" applyNumberFormat="1" applyFont="1" applyFill="1" applyAlignment="1">
      <alignment horizontal="center"/>
    </xf>
    <xf numFmtId="0" fontId="12" fillId="0" borderId="0" xfId="0" applyFont="1"/>
    <xf numFmtId="0" fontId="12" fillId="0" borderId="0" xfId="0" applyFont="1" applyAlignment="1">
      <alignment wrapText="1"/>
    </xf>
    <xf numFmtId="43" fontId="12" fillId="0" borderId="0" xfId="84" applyFont="1" applyFill="1" applyAlignment="1">
      <alignment horizontal="right"/>
    </xf>
    <xf numFmtId="0" fontId="12" fillId="0" borderId="0" xfId="0" applyFont="1" applyAlignment="1">
      <alignment horizontal="center" vertical="top"/>
    </xf>
    <xf numFmtId="43" fontId="12" fillId="0" borderId="0" xfId="27" applyFont="1" applyFill="1" applyAlignment="1">
      <alignment horizontal="center"/>
    </xf>
    <xf numFmtId="4" fontId="32" fillId="0" borderId="0" xfId="115" applyNumberFormat="1" applyFont="1" applyFill="1" applyAlignment="1">
      <alignment horizontal="center"/>
    </xf>
    <xf numFmtId="43" fontId="12" fillId="0" borderId="0" xfId="27" applyFont="1" applyFill="1" applyAlignment="1">
      <alignment horizontal="right"/>
    </xf>
    <xf numFmtId="0" fontId="12" fillId="0" borderId="0" xfId="1" applyAlignment="1">
      <alignment horizontal="center" vertical="top" wrapText="1"/>
    </xf>
    <xf numFmtId="43" fontId="12" fillId="0" borderId="0" xfId="84" applyFont="1" applyFill="1" applyBorder="1"/>
    <xf numFmtId="49" fontId="12" fillId="0" borderId="0" xfId="0" quotePrefix="1" applyNumberFormat="1" applyFont="1" applyAlignment="1">
      <alignment horizontal="center" vertical="top" wrapText="1"/>
    </xf>
    <xf numFmtId="0" fontId="12" fillId="0" borderId="0" xfId="23" quotePrefix="1" applyAlignment="1">
      <alignment horizontal="center" vertical="top" wrapText="1"/>
    </xf>
    <xf numFmtId="10" fontId="12" fillId="0" borderId="0" xfId="16" applyNumberFormat="1" applyFont="1" applyFill="1" applyAlignment="1">
      <alignment horizontal="right"/>
    </xf>
    <xf numFmtId="43" fontId="13" fillId="0" borderId="0" xfId="47" applyFont="1" applyFill="1"/>
    <xf numFmtId="0" fontId="13" fillId="0" borderId="0" xfId="0" applyFont="1" applyAlignment="1">
      <alignment wrapText="1"/>
    </xf>
    <xf numFmtId="43" fontId="12" fillId="0" borderId="0" xfId="84" applyFont="1" applyFill="1" applyBorder="1" applyAlignment="1"/>
    <xf numFmtId="0" fontId="12" fillId="0" borderId="0" xfId="83" quotePrefix="1" applyFont="1" applyAlignment="1">
      <alignment horizontal="center" vertical="top" wrapText="1"/>
    </xf>
    <xf numFmtId="0" fontId="12" fillId="0" borderId="0" xfId="83" applyFont="1" applyAlignment="1">
      <alignment horizontal="justify" vertical="top" wrapText="1"/>
    </xf>
    <xf numFmtId="43" fontId="19" fillId="0" borderId="0" xfId="84" applyFont="1" applyFill="1" applyAlignment="1">
      <alignment horizontal="center"/>
    </xf>
    <xf numFmtId="168" fontId="19" fillId="0" borderId="0" xfId="47" applyNumberFormat="1" applyFont="1" applyFill="1"/>
    <xf numFmtId="0" fontId="19" fillId="0" borderId="0" xfId="83" applyFont="1"/>
    <xf numFmtId="0" fontId="19" fillId="0" borderId="0" xfId="83" quotePrefix="1" applyFont="1" applyAlignment="1">
      <alignment horizontal="center" vertical="top" wrapText="1"/>
    </xf>
    <xf numFmtId="0" fontId="19" fillId="0" borderId="0" xfId="83" applyFont="1" applyAlignment="1">
      <alignment horizontal="justify" vertical="top" wrapText="1"/>
    </xf>
    <xf numFmtId="43" fontId="19" fillId="0" borderId="0" xfId="47" applyFont="1" applyFill="1" applyAlignment="1">
      <alignment horizontal="right"/>
    </xf>
    <xf numFmtId="0" fontId="13" fillId="0" borderId="0" xfId="8" applyFont="1" applyAlignment="1">
      <alignment horizontal="center"/>
    </xf>
    <xf numFmtId="168" fontId="13" fillId="0" borderId="0" xfId="47" applyNumberFormat="1" applyFont="1" applyFill="1" applyBorder="1" applyAlignment="1">
      <alignment horizontal="right" vertical="center"/>
    </xf>
    <xf numFmtId="168" fontId="13" fillId="0" borderId="0" xfId="2" applyNumberFormat="1" applyFont="1" applyFill="1" applyBorder="1" applyAlignment="1">
      <alignment horizontal="right" vertical="center"/>
    </xf>
    <xf numFmtId="0" fontId="13" fillId="0" borderId="0" xfId="1" applyFont="1" applyAlignment="1">
      <alignment horizontal="right" vertical="center" wrapText="1"/>
    </xf>
    <xf numFmtId="0" fontId="13" fillId="0" borderId="0" xfId="1" applyFont="1" applyAlignment="1">
      <alignment horizontal="right" vertical="top" wrapText="1"/>
    </xf>
    <xf numFmtId="43" fontId="13" fillId="0" borderId="0" xfId="47" applyFont="1" applyFill="1" applyBorder="1" applyAlignment="1">
      <alignment horizontal="right" vertical="center" wrapText="1"/>
    </xf>
    <xf numFmtId="43" fontId="13" fillId="0" borderId="0" xfId="47" applyFont="1" applyFill="1" applyBorder="1" applyAlignment="1">
      <alignment horizontal="right" vertical="center"/>
    </xf>
    <xf numFmtId="0" fontId="13" fillId="0" borderId="0" xfId="23" quotePrefix="1" applyFont="1" applyAlignment="1">
      <alignment horizontal="center" vertical="top"/>
    </xf>
    <xf numFmtId="0" fontId="13" fillId="0" borderId="0" xfId="1" quotePrefix="1" applyFont="1" applyAlignment="1">
      <alignment horizontal="center" wrapText="1"/>
    </xf>
    <xf numFmtId="0" fontId="13" fillId="0" borderId="0" xfId="1" quotePrefix="1" applyFont="1" applyAlignment="1">
      <alignment horizontal="center" vertical="top" wrapText="1"/>
    </xf>
    <xf numFmtId="0" fontId="16" fillId="0" borderId="0" xfId="1" applyFont="1" applyAlignment="1">
      <alignment horizontal="left"/>
    </xf>
    <xf numFmtId="0" fontId="13" fillId="0" borderId="0" xfId="1" quotePrefix="1" applyFont="1" applyAlignment="1">
      <alignment horizontal="center"/>
    </xf>
    <xf numFmtId="0" fontId="12" fillId="0" borderId="0" xfId="1" applyAlignment="1">
      <alignment horizontal="center" wrapText="1"/>
    </xf>
    <xf numFmtId="0" fontId="12" fillId="0" borderId="0" xfId="1" applyAlignment="1">
      <alignment horizontal="justify" vertical="top" wrapText="1"/>
    </xf>
    <xf numFmtId="0" fontId="12" fillId="0" borderId="0" xfId="1" applyAlignment="1">
      <alignment horizontal="center"/>
    </xf>
    <xf numFmtId="0" fontId="12" fillId="0" borderId="0" xfId="1" applyAlignment="1">
      <alignment wrapText="1"/>
    </xf>
    <xf numFmtId="0" fontId="16" fillId="0" borderId="0" xfId="23" applyFont="1" applyAlignment="1">
      <alignment horizontal="left" vertical="top" wrapText="1"/>
    </xf>
    <xf numFmtId="0" fontId="13" fillId="0" borderId="0" xfId="1" applyFont="1"/>
    <xf numFmtId="0" fontId="12" fillId="0" borderId="0" xfId="0" applyFont="1" applyAlignment="1">
      <alignment horizontal="center" wrapText="1"/>
    </xf>
    <xf numFmtId="0" fontId="12" fillId="0" borderId="0" xfId="110" applyFont="1" applyAlignment="1">
      <alignment horizontal="center"/>
    </xf>
    <xf numFmtId="0" fontId="12" fillId="0" borderId="0" xfId="23" applyAlignment="1">
      <alignment horizontal="left" vertical="top"/>
    </xf>
    <xf numFmtId="0" fontId="17" fillId="0" borderId="0" xfId="1" applyFont="1" applyAlignment="1">
      <alignment vertical="center"/>
    </xf>
    <xf numFmtId="0" fontId="17" fillId="0" borderId="0" xfId="1" applyFont="1" applyAlignment="1">
      <alignment horizontal="center" vertical="center"/>
    </xf>
    <xf numFmtId="4" fontId="17" fillId="0" borderId="0" xfId="47" applyNumberFormat="1" applyFont="1" applyFill="1" applyAlignment="1">
      <alignment horizontal="center" vertical="center"/>
    </xf>
    <xf numFmtId="0" fontId="17" fillId="0" borderId="0" xfId="1" applyFont="1" applyAlignment="1">
      <alignment vertical="top"/>
    </xf>
    <xf numFmtId="43" fontId="17" fillId="0" borderId="0" xfId="2" applyFont="1" applyFill="1" applyAlignment="1">
      <alignment vertical="top"/>
    </xf>
    <xf numFmtId="0" fontId="23" fillId="0" borderId="0" xfId="1" applyFont="1" applyAlignment="1">
      <alignment vertical="top"/>
    </xf>
    <xf numFmtId="0" fontId="13" fillId="0" borderId="1" xfId="23" applyFont="1" applyBorder="1" applyAlignment="1">
      <alignment horizontal="center" vertical="center"/>
    </xf>
    <xf numFmtId="4" fontId="13" fillId="0" borderId="1" xfId="47" applyNumberFormat="1" applyFont="1" applyFill="1" applyBorder="1" applyAlignment="1">
      <alignment horizontal="center" vertical="center"/>
    </xf>
    <xf numFmtId="0" fontId="13" fillId="0" borderId="0" xfId="23" applyFont="1" applyAlignment="1">
      <alignment horizontal="center" vertical="center"/>
    </xf>
    <xf numFmtId="43" fontId="13" fillId="0" borderId="0" xfId="47" applyFont="1" applyFill="1" applyAlignment="1">
      <alignment horizontal="center" vertical="center"/>
    </xf>
    <xf numFmtId="0" fontId="12" fillId="0" borderId="1" xfId="23" applyBorder="1" applyAlignment="1">
      <alignment horizontal="center" vertical="center"/>
    </xf>
    <xf numFmtId="4" fontId="0" fillId="0" borderId="1" xfId="0" applyNumberFormat="1" applyBorder="1" applyAlignment="1">
      <alignment horizontal="center" vertical="center"/>
    </xf>
    <xf numFmtId="4" fontId="17" fillId="0" borderId="1" xfId="0" applyNumberFormat="1" applyFont="1" applyBorder="1" applyAlignment="1">
      <alignment horizontal="center" vertical="center"/>
    </xf>
    <xf numFmtId="43" fontId="18" fillId="0" borderId="0" xfId="47" applyFont="1" applyFill="1" applyAlignment="1">
      <alignment horizontal="center"/>
    </xf>
    <xf numFmtId="43" fontId="18" fillId="0" borderId="0" xfId="47" applyFont="1" applyFill="1" applyAlignment="1"/>
    <xf numFmtId="0" fontId="12" fillId="0" borderId="0" xfId="23" applyAlignment="1">
      <alignment horizontal="center" vertical="center"/>
    </xf>
    <xf numFmtId="0" fontId="12" fillId="0" borderId="0" xfId="23" applyAlignment="1">
      <alignment horizontal="center" vertical="top"/>
    </xf>
    <xf numFmtId="4" fontId="12" fillId="0" borderId="0" xfId="47" applyNumberFormat="1" applyFont="1" applyFill="1" applyAlignment="1">
      <alignment horizontal="center" vertical="center"/>
    </xf>
    <xf numFmtId="43" fontId="13" fillId="0" borderId="1" xfId="47" applyFont="1" applyFill="1" applyBorder="1" applyAlignment="1">
      <alignment horizontal="right" vertical="center"/>
    </xf>
    <xf numFmtId="43" fontId="13" fillId="0" borderId="1" xfId="47" applyFont="1" applyFill="1" applyBorder="1" applyAlignment="1">
      <alignment horizontal="center" vertical="center"/>
    </xf>
    <xf numFmtId="43" fontId="13" fillId="0" borderId="1" xfId="2" applyFont="1" applyFill="1" applyBorder="1" applyAlignment="1">
      <alignment horizontal="right" vertical="center"/>
    </xf>
    <xf numFmtId="0" fontId="12" fillId="0" borderId="2" xfId="23" applyBorder="1" applyAlignment="1">
      <alignment horizontal="left" vertical="center"/>
    </xf>
    <xf numFmtId="0" fontId="13" fillId="0" borderId="0" xfId="23" applyFont="1" applyAlignment="1">
      <alignment horizontal="center" vertical="top" wrapText="1"/>
    </xf>
    <xf numFmtId="3" fontId="12" fillId="2" borderId="0" xfId="47" applyNumberFormat="1" applyFont="1" applyFill="1" applyAlignment="1">
      <alignment horizontal="center"/>
    </xf>
    <xf numFmtId="0" fontId="13" fillId="2" borderId="0" xfId="23" applyFont="1" applyFill="1"/>
    <xf numFmtId="0" fontId="14" fillId="0" borderId="1" xfId="23" quotePrefix="1" applyFont="1" applyBorder="1" applyAlignment="1">
      <alignment horizontal="center" vertical="center"/>
    </xf>
    <xf numFmtId="0" fontId="17" fillId="0" borderId="0" xfId="1" applyFont="1" applyAlignment="1">
      <alignment horizontal="justify" vertical="top"/>
    </xf>
    <xf numFmtId="0" fontId="17" fillId="0" borderId="0" xfId="23" applyFont="1" applyAlignment="1">
      <alignment horizontal="justify" vertical="top"/>
    </xf>
    <xf numFmtId="164" fontId="12" fillId="0" borderId="0" xfId="23" applyNumberFormat="1" applyAlignment="1">
      <alignment horizontal="justify"/>
    </xf>
    <xf numFmtId="0" fontId="16" fillId="0" borderId="0" xfId="23" applyFont="1" applyAlignment="1">
      <alignment horizontal="justify"/>
    </xf>
    <xf numFmtId="0" fontId="13" fillId="0" borderId="0" xfId="23" quotePrefix="1" applyFont="1" applyAlignment="1">
      <alignment horizontal="justify"/>
    </xf>
    <xf numFmtId="0" fontId="12" fillId="0" borderId="0" xfId="23" applyAlignment="1">
      <alignment horizontal="justify"/>
    </xf>
    <xf numFmtId="0" fontId="12" fillId="0" borderId="0" xfId="0" applyFont="1" applyAlignment="1">
      <alignment horizontal="justify"/>
    </xf>
    <xf numFmtId="0" fontId="16" fillId="0" borderId="0" xfId="8" applyFont="1" applyAlignment="1">
      <alignment horizontal="justify"/>
    </xf>
    <xf numFmtId="0" fontId="16" fillId="0" borderId="0" xfId="77" applyFont="1" applyAlignment="1">
      <alignment horizontal="justify"/>
    </xf>
    <xf numFmtId="0" fontId="12" fillId="0" borderId="0" xfId="77" applyAlignment="1">
      <alignment horizontal="justify"/>
    </xf>
    <xf numFmtId="0" fontId="16" fillId="0" borderId="0" xfId="0" applyFont="1" applyAlignment="1">
      <alignment horizontal="justify" vertical="top" wrapText="1"/>
    </xf>
    <xf numFmtId="0" fontId="13" fillId="0" borderId="0" xfId="23" applyFont="1" applyAlignment="1">
      <alignment horizontal="justify"/>
    </xf>
    <xf numFmtId="0" fontId="13" fillId="0" borderId="0" xfId="1" applyFont="1" applyAlignment="1">
      <alignment horizontal="justify" vertical="center" wrapText="1"/>
    </xf>
    <xf numFmtId="0" fontId="16" fillId="0" borderId="0" xfId="1" applyFont="1" applyAlignment="1">
      <alignment horizontal="justify"/>
    </xf>
    <xf numFmtId="0" fontId="13" fillId="0" borderId="0" xfId="1" quotePrefix="1" applyFont="1" applyAlignment="1">
      <alignment horizontal="justify"/>
    </xf>
    <xf numFmtId="0" fontId="14" fillId="0" borderId="3" xfId="23" applyFont="1" applyBorder="1" applyAlignment="1">
      <alignment horizontal="center" vertical="center" wrapText="1"/>
    </xf>
    <xf numFmtId="0" fontId="14" fillId="0" borderId="3" xfId="23" applyFont="1" applyBorder="1" applyAlignment="1">
      <alignment horizontal="center" vertical="center"/>
    </xf>
    <xf numFmtId="43" fontId="14" fillId="0" borderId="3" xfId="47" applyFont="1" applyFill="1" applyBorder="1" applyAlignment="1">
      <alignment horizontal="center" vertical="center"/>
    </xf>
    <xf numFmtId="43" fontId="14" fillId="0" borderId="3" xfId="47" applyFont="1" applyFill="1" applyBorder="1" applyAlignment="1">
      <alignment horizontal="center" vertical="center" wrapText="1"/>
    </xf>
    <xf numFmtId="0" fontId="16" fillId="0" borderId="0" xfId="77" applyFont="1" applyAlignment="1">
      <alignment horizontal="left"/>
    </xf>
    <xf numFmtId="0" fontId="16" fillId="0" borderId="0" xfId="23" applyFont="1" applyAlignment="1">
      <alignment vertical="top"/>
    </xf>
    <xf numFmtId="43" fontId="33" fillId="0" borderId="0" xfId="122" applyFont="1" applyFill="1"/>
    <xf numFmtId="0" fontId="33" fillId="0" borderId="0" xfId="121" applyFont="1"/>
    <xf numFmtId="168" fontId="34" fillId="0" borderId="1" xfId="122" applyNumberFormat="1" applyFont="1" applyFill="1" applyBorder="1" applyAlignment="1">
      <alignment horizontal="center" vertical="center" wrapText="1"/>
    </xf>
    <xf numFmtId="43" fontId="34" fillId="0" borderId="1" xfId="122" applyFont="1" applyFill="1" applyBorder="1" applyAlignment="1">
      <alignment horizontal="center" vertical="center" wrapText="1"/>
    </xf>
    <xf numFmtId="43" fontId="34" fillId="0" borderId="1" xfId="122" applyFont="1" applyFill="1" applyBorder="1" applyAlignment="1">
      <alignment horizontal="center" vertical="center"/>
    </xf>
    <xf numFmtId="43" fontId="34" fillId="0" borderId="0" xfId="122" applyFont="1" applyFill="1" applyBorder="1" applyAlignment="1">
      <alignment horizontal="center" vertical="center"/>
    </xf>
    <xf numFmtId="0" fontId="16" fillId="0" borderId="0" xfId="1" applyFont="1" applyAlignment="1">
      <alignment horizontal="justify" vertical="top"/>
    </xf>
    <xf numFmtId="0" fontId="35" fillId="0" borderId="0" xfId="1" applyFont="1" applyAlignment="1">
      <alignment horizontal="justify" vertical="top"/>
    </xf>
    <xf numFmtId="0" fontId="12" fillId="0" borderId="0" xfId="23" applyAlignment="1">
      <alignment horizontal="right" wrapText="1"/>
    </xf>
    <xf numFmtId="1" fontId="12" fillId="0" borderId="0" xfId="1" applyNumberFormat="1" applyAlignment="1">
      <alignment horizontal="center" vertical="top"/>
    </xf>
    <xf numFmtId="0" fontId="33" fillId="0" borderId="0" xfId="121" applyFont="1" applyAlignment="1">
      <alignment horizontal="justify" vertical="center" wrapText="1"/>
    </xf>
    <xf numFmtId="4" fontId="1" fillId="0" borderId="0" xfId="121" applyNumberFormat="1"/>
    <xf numFmtId="0" fontId="12" fillId="0" borderId="0" xfId="121" applyFont="1" applyAlignment="1">
      <alignment horizontal="center" vertical="top" wrapText="1"/>
    </xf>
    <xf numFmtId="0" fontId="12" fillId="0" borderId="0" xfId="1" applyAlignment="1">
      <alignment horizontal="right" wrapText="1"/>
    </xf>
    <xf numFmtId="0" fontId="35" fillId="0" borderId="0" xfId="1" applyFont="1" applyAlignment="1">
      <alignment horizontal="right"/>
    </xf>
    <xf numFmtId="0" fontId="33" fillId="0" borderId="0" xfId="121" applyFont="1" applyAlignment="1">
      <alignment horizontal="center" vertical="top"/>
    </xf>
    <xf numFmtId="16" fontId="12" fillId="0" borderId="0" xfId="1" applyNumberFormat="1" applyAlignment="1">
      <alignment horizontal="center" vertical="top"/>
    </xf>
    <xf numFmtId="0" fontId="36" fillId="0" borderId="0" xfId="1" applyFont="1" applyAlignment="1">
      <alignment horizontal="right" wrapText="1"/>
    </xf>
    <xf numFmtId="0" fontId="12" fillId="0" borderId="0" xfId="1" applyAlignment="1">
      <alignment horizontal="left"/>
    </xf>
    <xf numFmtId="2" fontId="12" fillId="0" borderId="0" xfId="122" applyNumberFormat="1" applyFont="1" applyFill="1" applyBorder="1" applyAlignment="1">
      <alignment horizontal="center"/>
    </xf>
    <xf numFmtId="43" fontId="12" fillId="0" borderId="0" xfId="122" applyFont="1" applyFill="1" applyBorder="1" applyAlignment="1">
      <alignment horizontal="center"/>
    </xf>
    <xf numFmtId="2" fontId="33" fillId="0" borderId="0" xfId="122" applyNumberFormat="1" applyFont="1" applyFill="1" applyBorder="1" applyAlignment="1">
      <alignment horizontal="center"/>
    </xf>
    <xf numFmtId="4" fontId="37" fillId="0" borderId="0" xfId="121" applyNumberFormat="1" applyFont="1" applyAlignment="1">
      <alignment horizontal="center"/>
    </xf>
    <xf numFmtId="4" fontId="33" fillId="0" borderId="0" xfId="121" applyNumberFormat="1" applyFont="1" applyAlignment="1">
      <alignment horizontal="center"/>
    </xf>
    <xf numFmtId="2" fontId="33" fillId="0" borderId="0" xfId="122" applyNumberFormat="1" applyFont="1" applyFill="1" applyBorder="1" applyAlignment="1">
      <alignment horizontal="center" vertical="center"/>
    </xf>
    <xf numFmtId="4" fontId="12" fillId="0" borderId="0" xfId="47" applyNumberFormat="1" applyFont="1" applyFill="1" applyBorder="1" applyAlignment="1">
      <alignment horizontal="center" vertical="center"/>
    </xf>
    <xf numFmtId="4" fontId="13" fillId="0" borderId="0" xfId="47" applyNumberFormat="1" applyFont="1" applyFill="1" applyBorder="1" applyAlignment="1">
      <alignment horizontal="center"/>
    </xf>
    <xf numFmtId="0" fontId="34" fillId="0" borderId="0" xfId="121" applyFont="1" applyAlignment="1">
      <alignment horizontal="center"/>
    </xf>
    <xf numFmtId="0" fontId="34" fillId="0" borderId="0" xfId="121" applyFont="1" applyAlignment="1">
      <alignment horizontal="center" vertical="top"/>
    </xf>
    <xf numFmtId="0" fontId="34" fillId="0" borderId="0" xfId="121" applyFont="1" applyAlignment="1">
      <alignment horizontal="justify" vertical="top"/>
    </xf>
    <xf numFmtId="0" fontId="34" fillId="0" borderId="1" xfId="121" applyFont="1" applyBorder="1" applyAlignment="1">
      <alignment horizontal="center" vertical="center" wrapText="1"/>
    </xf>
    <xf numFmtId="0" fontId="34" fillId="0" borderId="1" xfId="121" applyFont="1" applyBorder="1" applyAlignment="1">
      <alignment horizontal="center" vertical="center"/>
    </xf>
    <xf numFmtId="0" fontId="34" fillId="0" borderId="0" xfId="121" applyFont="1" applyAlignment="1">
      <alignment horizontal="center" vertical="center"/>
    </xf>
    <xf numFmtId="0" fontId="33" fillId="0" borderId="0" xfId="121" applyFont="1" applyAlignment="1">
      <alignment horizontal="justify" vertical="top"/>
    </xf>
    <xf numFmtId="0" fontId="38" fillId="0" borderId="0" xfId="121" applyFont="1" applyAlignment="1">
      <alignment horizontal="justify" vertical="top"/>
    </xf>
    <xf numFmtId="3" fontId="34" fillId="0" borderId="0" xfId="122" applyNumberFormat="1" applyFont="1" applyFill="1" applyBorder="1" applyAlignment="1">
      <alignment horizontal="center"/>
    </xf>
    <xf numFmtId="4" fontId="34" fillId="0" borderId="0" xfId="122" applyNumberFormat="1" applyFont="1" applyFill="1" applyBorder="1" applyAlignment="1">
      <alignment horizontal="center"/>
    </xf>
    <xf numFmtId="0" fontId="33" fillId="0" borderId="0" xfId="121" applyFont="1" applyAlignment="1">
      <alignment horizontal="justify" vertical="top" wrapText="1"/>
    </xf>
    <xf numFmtId="0" fontId="33" fillId="0" borderId="0" xfId="121" applyFont="1" applyAlignment="1">
      <alignment horizontal="center"/>
    </xf>
    <xf numFmtId="3" fontId="33" fillId="0" borderId="0" xfId="122" applyNumberFormat="1" applyFont="1" applyFill="1" applyBorder="1" applyAlignment="1">
      <alignment horizontal="center"/>
    </xf>
    <xf numFmtId="4" fontId="33" fillId="0" borderId="0" xfId="122" applyNumberFormat="1" applyFont="1" applyFill="1" applyBorder="1" applyAlignment="1">
      <alignment horizontal="center"/>
    </xf>
    <xf numFmtId="4" fontId="12" fillId="0" borderId="0" xfId="121" applyNumberFormat="1" applyFont="1" applyAlignment="1">
      <alignment horizontal="center"/>
    </xf>
    <xf numFmtId="1" fontId="33" fillId="0" borderId="0" xfId="121" applyNumberFormat="1" applyFont="1" applyAlignment="1">
      <alignment horizontal="center" vertical="top"/>
    </xf>
    <xf numFmtId="0" fontId="36" fillId="0" borderId="0" xfId="1" applyFont="1" applyAlignment="1">
      <alignment horizontal="justify" vertical="top" wrapText="1"/>
    </xf>
    <xf numFmtId="3" fontId="12" fillId="0" borderId="0" xfId="122" applyNumberFormat="1" applyFont="1" applyFill="1" applyBorder="1" applyAlignment="1">
      <alignment horizontal="center"/>
    </xf>
    <xf numFmtId="4" fontId="12" fillId="0" borderId="0" xfId="122" applyNumberFormat="1" applyFont="1" applyFill="1" applyBorder="1" applyAlignment="1">
      <alignment horizontal="center"/>
    </xf>
    <xf numFmtId="0" fontId="12" fillId="0" borderId="0" xfId="1" applyAlignment="1">
      <alignment horizontal="justify" vertical="center" wrapText="1"/>
    </xf>
    <xf numFmtId="0" fontId="13" fillId="0" borderId="0" xfId="1" applyFont="1" applyAlignment="1">
      <alignment horizontal="center"/>
    </xf>
    <xf numFmtId="1" fontId="13" fillId="0" borderId="0" xfId="1" applyNumberFormat="1" applyFont="1" applyAlignment="1">
      <alignment horizontal="center" vertical="top"/>
    </xf>
    <xf numFmtId="0" fontId="36" fillId="0" borderId="0" xfId="1" applyFont="1" applyAlignment="1">
      <alignment horizontal="right" vertical="center" wrapText="1"/>
    </xf>
    <xf numFmtId="0" fontId="12" fillId="0" borderId="0" xfId="1" applyAlignment="1">
      <alignment horizontal="left" vertical="center"/>
    </xf>
    <xf numFmtId="4" fontId="1" fillId="0" borderId="0" xfId="121" applyNumberFormat="1" applyAlignment="1">
      <alignment horizontal="center" vertical="center"/>
    </xf>
    <xf numFmtId="0" fontId="33" fillId="0" borderId="0" xfId="121" applyFont="1" applyAlignment="1">
      <alignment horizontal="center" vertical="center" wrapText="1"/>
    </xf>
    <xf numFmtId="0" fontId="1" fillId="0" borderId="0" xfId="121" applyAlignment="1">
      <alignment vertical="center"/>
    </xf>
    <xf numFmtId="0" fontId="33" fillId="0" borderId="0" xfId="1" applyFont="1" applyAlignment="1">
      <alignment horizontal="right" wrapText="1"/>
    </xf>
    <xf numFmtId="0" fontId="36" fillId="0" borderId="0" xfId="1" applyFont="1" applyAlignment="1">
      <alignment horizontal="right"/>
    </xf>
    <xf numFmtId="0" fontId="34" fillId="0" borderId="0" xfId="121" applyFont="1" applyAlignment="1">
      <alignment horizontal="right" vertical="center"/>
    </xf>
    <xf numFmtId="3" fontId="34" fillId="0" borderId="0" xfId="121" applyNumberFormat="1" applyFont="1" applyAlignment="1">
      <alignment horizontal="center"/>
    </xf>
    <xf numFmtId="4" fontId="34" fillId="0" borderId="0" xfId="121" applyNumberFormat="1" applyFont="1" applyAlignment="1">
      <alignment horizontal="center"/>
    </xf>
    <xf numFmtId="0" fontId="12" fillId="0" borderId="0" xfId="121" applyFont="1" applyAlignment="1">
      <alignment horizontal="right" wrapText="1"/>
    </xf>
    <xf numFmtId="0" fontId="12" fillId="0" borderId="0" xfId="121" applyFont="1" applyAlignment="1">
      <alignment horizontal="left"/>
    </xf>
    <xf numFmtId="4" fontId="12" fillId="0" borderId="0" xfId="122" applyNumberFormat="1" applyFont="1" applyFill="1" applyBorder="1" applyAlignment="1" applyProtection="1">
      <alignment horizontal="center"/>
    </xf>
    <xf numFmtId="0" fontId="12" fillId="0" borderId="0" xfId="121" applyFont="1" applyAlignment="1">
      <alignment horizontal="justify" vertical="top" wrapText="1"/>
    </xf>
    <xf numFmtId="0" fontId="13" fillId="0" borderId="0" xfId="121" applyFont="1" applyAlignment="1">
      <alignment horizontal="center" vertical="center"/>
    </xf>
    <xf numFmtId="0" fontId="13" fillId="0" borderId="0" xfId="121" applyFont="1" applyAlignment="1">
      <alignment horizontal="justify" vertical="top"/>
    </xf>
    <xf numFmtId="3" fontId="13" fillId="0" borderId="0" xfId="121" applyNumberFormat="1" applyFont="1" applyAlignment="1">
      <alignment horizontal="center"/>
    </xf>
    <xf numFmtId="4" fontId="13" fillId="0" borderId="0" xfId="121" applyNumberFormat="1" applyFont="1" applyAlignment="1">
      <alignment horizontal="center"/>
    </xf>
    <xf numFmtId="0" fontId="13" fillId="0" borderId="0" xfId="121" quotePrefix="1" applyFont="1" applyAlignment="1">
      <alignment horizontal="center"/>
    </xf>
    <xf numFmtId="0" fontId="12" fillId="0" borderId="0" xfId="121" quotePrefix="1" applyFont="1" applyAlignment="1">
      <alignment horizontal="center" vertical="top"/>
    </xf>
    <xf numFmtId="0" fontId="16" fillId="0" borderId="0" xfId="121" applyFont="1" applyAlignment="1">
      <alignment horizontal="justify" vertical="top"/>
    </xf>
    <xf numFmtId="0" fontId="33" fillId="0" borderId="0" xfId="1" applyFont="1" applyAlignment="1">
      <alignment horizontal="justify" vertical="top" wrapText="1"/>
    </xf>
    <xf numFmtId="0" fontId="13" fillId="0" borderId="0" xfId="121" quotePrefix="1" applyFont="1" applyAlignment="1">
      <alignment horizontal="center" vertical="top"/>
    </xf>
    <xf numFmtId="3" fontId="13" fillId="0" borderId="0" xfId="47" quotePrefix="1" applyNumberFormat="1" applyFont="1" applyFill="1" applyBorder="1" applyAlignment="1">
      <alignment horizontal="center"/>
    </xf>
    <xf numFmtId="1" fontId="12" fillId="0" borderId="0" xfId="121" quotePrefix="1" applyNumberFormat="1" applyFont="1" applyAlignment="1">
      <alignment horizontal="center" vertical="top"/>
    </xf>
    <xf numFmtId="3" fontId="12" fillId="0" borderId="0" xfId="122" applyNumberFormat="1" applyFont="1" applyFill="1" applyBorder="1" applyAlignment="1" applyProtection="1">
      <alignment horizontal="center"/>
    </xf>
    <xf numFmtId="0" fontId="12" fillId="0" borderId="0" xfId="1" applyAlignment="1">
      <alignment horizontal="center" vertical="top"/>
    </xf>
    <xf numFmtId="0" fontId="33" fillId="0" borderId="0" xfId="121" applyFont="1" applyAlignment="1">
      <alignment horizontal="right" wrapText="1"/>
    </xf>
    <xf numFmtId="0" fontId="12" fillId="0" borderId="0" xfId="1" applyAlignment="1">
      <alignment horizontal="justify" vertical="top"/>
    </xf>
    <xf numFmtId="0" fontId="36" fillId="0" borderId="0" xfId="1" applyFont="1" applyAlignment="1">
      <alignment horizontal="justify" vertical="top"/>
    </xf>
    <xf numFmtId="0" fontId="36" fillId="0" borderId="0" xfId="1" applyFont="1" applyAlignment="1">
      <alignment horizontal="right" vertical="top" wrapText="1"/>
    </xf>
    <xf numFmtId="0" fontId="12" fillId="0" borderId="0" xfId="1" applyAlignment="1">
      <alignment vertical="top"/>
    </xf>
    <xf numFmtId="0" fontId="36" fillId="0" borderId="0" xfId="1" applyFont="1" applyAlignment="1">
      <alignment horizontal="center"/>
    </xf>
    <xf numFmtId="1" fontId="13" fillId="0" borderId="0" xfId="1" applyNumberFormat="1" applyFont="1" applyAlignment="1">
      <alignment horizontal="center"/>
    </xf>
    <xf numFmtId="1" fontId="13" fillId="0" borderId="0" xfId="1" applyNumberFormat="1" applyFont="1" applyAlignment="1">
      <alignment horizontal="justify" vertical="top"/>
    </xf>
    <xf numFmtId="3" fontId="12" fillId="0" borderId="0" xfId="1" applyNumberFormat="1" applyAlignment="1">
      <alignment horizontal="center"/>
    </xf>
    <xf numFmtId="4" fontId="13" fillId="0" borderId="0" xfId="1" applyNumberFormat="1" applyFont="1" applyAlignment="1">
      <alignment horizontal="center"/>
    </xf>
    <xf numFmtId="3" fontId="13" fillId="0" borderId="0" xfId="1" applyNumberFormat="1" applyFont="1" applyAlignment="1">
      <alignment horizontal="center"/>
    </xf>
    <xf numFmtId="0" fontId="12" fillId="0" borderId="0" xfId="121" applyFont="1" applyAlignment="1">
      <alignment horizontal="justify" vertical="top"/>
    </xf>
    <xf numFmtId="43" fontId="17" fillId="0" borderId="0" xfId="47" quotePrefix="1" applyFont="1" applyFill="1" applyAlignment="1">
      <alignment horizontal="right" vertical="top"/>
    </xf>
    <xf numFmtId="0" fontId="17" fillId="0" borderId="0" xfId="0" applyFont="1" applyAlignment="1">
      <alignment vertical="top"/>
    </xf>
    <xf numFmtId="0" fontId="17" fillId="0" borderId="0" xfId="0" applyFont="1" applyAlignment="1">
      <alignment horizontal="center" vertical="top"/>
    </xf>
    <xf numFmtId="0" fontId="12" fillId="0" borderId="0" xfId="0" applyFont="1" applyAlignment="1">
      <alignment horizontal="left"/>
    </xf>
    <xf numFmtId="0" fontId="14" fillId="0" borderId="1" xfId="0" applyFont="1" applyBorder="1" applyAlignment="1">
      <alignment horizontal="center" vertical="center"/>
    </xf>
    <xf numFmtId="0" fontId="15" fillId="0" borderId="0" xfId="0" applyFont="1" applyAlignment="1">
      <alignment horizontal="center" vertical="center"/>
    </xf>
    <xf numFmtId="0" fontId="14" fillId="0" borderId="1" xfId="0" quotePrefix="1" applyFont="1" applyBorder="1" applyAlignment="1">
      <alignment horizontal="center" vertical="center"/>
    </xf>
    <xf numFmtId="0" fontId="14" fillId="0" borderId="0" xfId="0" applyFont="1" applyAlignment="1">
      <alignment horizontal="center" vertical="center"/>
    </xf>
    <xf numFmtId="0" fontId="14" fillId="0" borderId="0" xfId="0" quotePrefix="1" applyFont="1" applyAlignment="1">
      <alignment horizontal="center" vertical="center"/>
    </xf>
    <xf numFmtId="43" fontId="14" fillId="0" borderId="0" xfId="47" applyFont="1" applyFill="1" applyBorder="1" applyAlignment="1">
      <alignment horizontal="center" vertical="center"/>
    </xf>
    <xf numFmtId="164" fontId="12" fillId="0" borderId="0" xfId="0" applyNumberFormat="1" applyFont="1" applyAlignment="1">
      <alignment horizontal="center"/>
    </xf>
    <xf numFmtId="164" fontId="12" fillId="0" borderId="0" xfId="0" applyNumberFormat="1" applyFont="1" applyAlignment="1">
      <alignment horizontal="center" vertical="top"/>
    </xf>
    <xf numFmtId="164" fontId="12" fillId="0" borderId="0" xfId="1" applyNumberFormat="1" applyAlignment="1">
      <alignment horizontal="center" vertical="top"/>
    </xf>
    <xf numFmtId="0" fontId="13" fillId="0" borderId="0" xfId="1" applyFont="1" applyAlignment="1">
      <alignment horizontal="center" vertical="top"/>
    </xf>
    <xf numFmtId="0" fontId="13" fillId="0" borderId="0" xfId="8" applyFont="1" applyAlignment="1">
      <alignment horizontal="center" vertical="top"/>
    </xf>
    <xf numFmtId="0" fontId="12" fillId="0" borderId="0" xfId="8" applyAlignment="1">
      <alignment horizontal="center"/>
    </xf>
    <xf numFmtId="1" fontId="12" fillId="0" borderId="0" xfId="47" applyNumberFormat="1" applyFont="1" applyFill="1" applyAlignment="1">
      <alignment horizontal="center"/>
    </xf>
    <xf numFmtId="0" fontId="16" fillId="0" borderId="0" xfId="1" applyFont="1" applyAlignment="1">
      <alignment horizontal="justify" vertical="top" wrapText="1"/>
    </xf>
    <xf numFmtId="1" fontId="12" fillId="0" borderId="0" xfId="47" applyNumberFormat="1" applyFont="1" applyFill="1" applyBorder="1" applyAlignment="1">
      <alignment horizontal="center"/>
    </xf>
    <xf numFmtId="43" fontId="12" fillId="0" borderId="0" xfId="47" applyFont="1" applyFill="1" applyBorder="1" applyAlignment="1">
      <alignment horizontal="right"/>
    </xf>
    <xf numFmtId="0" fontId="19" fillId="0" borderId="0" xfId="8" applyFont="1" applyAlignment="1">
      <alignment horizontal="center"/>
    </xf>
    <xf numFmtId="43" fontId="19" fillId="0" borderId="0" xfId="47" applyFont="1" applyFill="1" applyAlignment="1"/>
    <xf numFmtId="43" fontId="12" fillId="0" borderId="0" xfId="27" applyFont="1" applyFill="1" applyBorder="1" applyAlignment="1">
      <alignment horizontal="right"/>
    </xf>
    <xf numFmtId="1" fontId="12" fillId="0" borderId="0" xfId="27" applyNumberFormat="1" applyFont="1" applyFill="1" applyAlignment="1">
      <alignment horizontal="center"/>
    </xf>
    <xf numFmtId="0" fontId="12" fillId="0" borderId="0" xfId="0" applyFont="1" applyAlignment="1">
      <alignment horizontal="center"/>
    </xf>
    <xf numFmtId="1" fontId="12" fillId="0" borderId="0" xfId="8" applyNumberFormat="1" applyAlignment="1">
      <alignment horizontal="center"/>
    </xf>
    <xf numFmtId="43" fontId="12" fillId="0" borderId="0" xfId="27" applyFont="1" applyFill="1" applyAlignment="1"/>
    <xf numFmtId="1" fontId="12" fillId="0" borderId="0" xfId="27" applyNumberFormat="1" applyFont="1" applyFill="1" applyBorder="1" applyAlignment="1">
      <alignment horizontal="center"/>
    </xf>
    <xf numFmtId="164" fontId="12" fillId="0" borderId="0" xfId="0" applyNumberFormat="1" applyFont="1" applyAlignment="1">
      <alignment horizontal="center" vertical="top" wrapText="1"/>
    </xf>
    <xf numFmtId="49" fontId="36" fillId="0" borderId="0" xfId="0" quotePrefix="1" applyNumberFormat="1" applyFont="1" applyAlignment="1">
      <alignment horizontal="center" vertical="top" wrapText="1"/>
    </xf>
    <xf numFmtId="0" fontId="36" fillId="0" borderId="0" xfId="0" applyFont="1" applyAlignment="1">
      <alignment horizontal="center" wrapText="1"/>
    </xf>
    <xf numFmtId="43" fontId="12" fillId="0" borderId="0" xfId="2" applyFont="1" applyFill="1" applyBorder="1" applyAlignment="1"/>
    <xf numFmtId="0" fontId="36" fillId="0" borderId="0" xfId="0" applyFont="1" applyAlignment="1">
      <alignment horizontal="center" vertical="top" wrapText="1"/>
    </xf>
    <xf numFmtId="4" fontId="33" fillId="0" borderId="0" xfId="0" applyNumberFormat="1" applyFont="1"/>
    <xf numFmtId="168" fontId="12" fillId="0" borderId="0" xfId="47" applyNumberFormat="1" applyFont="1" applyFill="1" applyBorder="1" applyAlignment="1">
      <alignment horizontal="right"/>
    </xf>
    <xf numFmtId="0" fontId="36" fillId="0" borderId="0" xfId="0" quotePrefix="1" applyFont="1" applyAlignment="1">
      <alignment horizontal="center" vertical="top" wrapText="1"/>
    </xf>
    <xf numFmtId="0" fontId="0" fillId="0" borderId="0" xfId="0" applyAlignment="1">
      <alignment horizontal="center" vertical="top" wrapText="1"/>
    </xf>
    <xf numFmtId="43" fontId="12" fillId="0" borderId="0" xfId="28" applyFont="1" applyFill="1" applyBorder="1" applyAlignment="1"/>
    <xf numFmtId="0" fontId="33" fillId="0" borderId="0" xfId="0" applyFont="1" applyAlignment="1">
      <alignment horizontal="center" vertical="top"/>
    </xf>
    <xf numFmtId="164" fontId="38" fillId="0" borderId="0" xfId="0" applyNumberFormat="1" applyFont="1" applyAlignment="1">
      <alignment horizontal="center"/>
    </xf>
    <xf numFmtId="0" fontId="33" fillId="0" borderId="0" xfId="0" applyFont="1" applyAlignment="1">
      <alignment horizontal="justify" vertical="top" wrapText="1"/>
    </xf>
    <xf numFmtId="0" fontId="33" fillId="0" borderId="0" xfId="0" applyFont="1"/>
    <xf numFmtId="43" fontId="33" fillId="0" borderId="0" xfId="47" applyFont="1" applyFill="1" applyBorder="1" applyAlignment="1"/>
    <xf numFmtId="168" fontId="33" fillId="0" borderId="0" xfId="47" applyNumberFormat="1" applyFont="1" applyFill="1" applyBorder="1" applyAlignment="1"/>
    <xf numFmtId="168" fontId="12" fillId="0" borderId="0" xfId="47" applyNumberFormat="1" applyFont="1" applyFill="1" applyBorder="1" applyAlignment="1">
      <alignment horizontal="center" wrapText="1"/>
    </xf>
    <xf numFmtId="43" fontId="33" fillId="0" borderId="0" xfId="2" applyFont="1" applyFill="1" applyBorder="1" applyAlignment="1"/>
    <xf numFmtId="43" fontId="12" fillId="0" borderId="0" xfId="47" applyFont="1" applyFill="1" applyBorder="1" applyAlignment="1">
      <alignment horizontal="right" wrapText="1"/>
    </xf>
    <xf numFmtId="168" fontId="12" fillId="0" borderId="0" xfId="28" applyNumberFormat="1" applyFont="1" applyFill="1" applyBorder="1" applyAlignment="1">
      <alignment horizontal="center"/>
    </xf>
    <xf numFmtId="49" fontId="12" fillId="0" borderId="0" xfId="0" applyNumberFormat="1" applyFont="1" applyAlignment="1">
      <alignment horizontal="center" vertical="top"/>
    </xf>
    <xf numFmtId="168" fontId="12" fillId="0" borderId="0" xfId="47" applyNumberFormat="1" applyFont="1" applyFill="1" applyBorder="1" applyAlignment="1">
      <alignment horizontal="right" wrapText="1"/>
    </xf>
    <xf numFmtId="43" fontId="19" fillId="0" borderId="0" xfId="47" applyFont="1" applyFill="1" applyBorder="1" applyAlignment="1">
      <alignment horizontal="right"/>
    </xf>
    <xf numFmtId="1" fontId="12" fillId="0" borderId="0" xfId="0" applyNumberFormat="1" applyFont="1" applyAlignment="1">
      <alignment horizontal="center" wrapText="1"/>
    </xf>
    <xf numFmtId="4" fontId="12" fillId="0" borderId="0" xfId="0" applyNumberFormat="1" applyFont="1" applyAlignment="1">
      <alignment horizontal="right"/>
    </xf>
    <xf numFmtId="4" fontId="12" fillId="0" borderId="0" xfId="0" applyNumberFormat="1" applyFont="1" applyAlignment="1">
      <alignment horizontal="right" wrapText="1"/>
    </xf>
    <xf numFmtId="168" fontId="12" fillId="0" borderId="0" xfId="47" applyNumberFormat="1" applyFont="1" applyFill="1" applyBorder="1" applyAlignment="1"/>
    <xf numFmtId="2" fontId="19" fillId="0" borderId="0" xfId="0" applyNumberFormat="1" applyFont="1"/>
    <xf numFmtId="0" fontId="0" fillId="0" borderId="0" xfId="0" applyAlignment="1">
      <alignment horizontal="justify" vertical="top" wrapText="1"/>
    </xf>
    <xf numFmtId="2" fontId="19" fillId="0" borderId="0" xfId="0" applyNumberFormat="1" applyFont="1" applyAlignment="1">
      <alignment wrapText="1"/>
    </xf>
    <xf numFmtId="4" fontId="0" fillId="0" borderId="0" xfId="0" applyNumberFormat="1" applyAlignment="1">
      <alignment horizontal="right"/>
    </xf>
    <xf numFmtId="4" fontId="0" fillId="0" borderId="0" xfId="0" applyNumberFormat="1"/>
    <xf numFmtId="2" fontId="19" fillId="0" borderId="0" xfId="0" applyNumberFormat="1" applyFont="1" applyAlignment="1">
      <alignment horizontal="right"/>
    </xf>
    <xf numFmtId="168" fontId="12" fillId="0" borderId="0" xfId="47" applyNumberFormat="1" applyFont="1" applyFill="1" applyBorder="1" applyAlignment="1">
      <alignment horizontal="center"/>
    </xf>
    <xf numFmtId="0" fontId="33" fillId="0" borderId="0" xfId="0" quotePrefix="1" applyFont="1" applyAlignment="1">
      <alignment horizontal="center" vertical="top" wrapText="1"/>
    </xf>
    <xf numFmtId="0" fontId="33" fillId="0" borderId="0" xfId="0" applyFont="1" applyAlignment="1">
      <alignment horizontal="center" wrapText="1"/>
    </xf>
    <xf numFmtId="168" fontId="12" fillId="0" borderId="0" xfId="0" applyNumberFormat="1" applyFont="1" applyAlignment="1">
      <alignment horizontal="center"/>
    </xf>
    <xf numFmtId="2" fontId="12" fillId="0" borderId="0" xfId="0" applyNumberFormat="1" applyFont="1" applyAlignment="1">
      <alignment horizontal="center"/>
    </xf>
    <xf numFmtId="1" fontId="12" fillId="0" borderId="0" xfId="0" applyNumberFormat="1" applyFont="1" applyAlignment="1">
      <alignment horizontal="center"/>
    </xf>
    <xf numFmtId="168" fontId="12" fillId="0" borderId="0" xfId="27" applyNumberFormat="1" applyFont="1" applyFill="1" applyBorder="1" applyAlignment="1">
      <alignment horizontal="center"/>
    </xf>
    <xf numFmtId="43" fontId="12" fillId="0" borderId="0" xfId="27" applyFont="1" applyFill="1" applyBorder="1" applyAlignment="1">
      <alignment horizontal="center"/>
    </xf>
    <xf numFmtId="1" fontId="36" fillId="0" borderId="0" xfId="0" applyNumberFormat="1" applyFont="1" applyAlignment="1">
      <alignment horizontal="center" wrapText="1"/>
    </xf>
    <xf numFmtId="43" fontId="12" fillId="0" borderId="0" xfId="27" applyFont="1" applyFill="1" applyBorder="1" applyAlignment="1">
      <alignment horizontal="center" wrapText="1"/>
    </xf>
    <xf numFmtId="43" fontId="12" fillId="0" borderId="0" xfId="47" applyFont="1" applyFill="1" applyBorder="1" applyAlignment="1">
      <alignment horizontal="center" wrapText="1"/>
    </xf>
    <xf numFmtId="2" fontId="12" fillId="0" borderId="0" xfId="0" applyNumberFormat="1" applyFont="1" applyAlignment="1">
      <alignment horizontal="center" wrapText="1"/>
    </xf>
    <xf numFmtId="4" fontId="12" fillId="0" borderId="0" xfId="0" applyNumberFormat="1" applyFont="1"/>
    <xf numFmtId="164" fontId="12" fillId="0" borderId="0" xfId="0" applyNumberFormat="1" applyFont="1" applyAlignment="1">
      <alignment horizontal="justify" vertical="top" wrapText="1"/>
    </xf>
    <xf numFmtId="2" fontId="19" fillId="0" borderId="0" xfId="0" applyNumberFormat="1" applyFont="1" applyAlignment="1">
      <alignment horizontal="center" wrapText="1"/>
    </xf>
    <xf numFmtId="164" fontId="12" fillId="0" borderId="0" xfId="0" applyNumberFormat="1" applyFont="1" applyAlignment="1">
      <alignment horizontal="center" vertical="center"/>
    </xf>
    <xf numFmtId="43" fontId="13" fillId="0" borderId="1" xfId="1" applyNumberFormat="1" applyFont="1" applyBorder="1" applyAlignment="1">
      <alignment vertical="center" wrapText="1"/>
    </xf>
    <xf numFmtId="3" fontId="12" fillId="0" borderId="0" xfId="0" applyNumberFormat="1" applyFont="1" applyAlignment="1">
      <alignment horizontal="center"/>
    </xf>
    <xf numFmtId="43" fontId="13" fillId="0" borderId="0" xfId="47" applyFont="1" applyFill="1" applyBorder="1" applyAlignment="1">
      <alignment horizontal="center"/>
    </xf>
    <xf numFmtId="43" fontId="13" fillId="0" borderId="0" xfId="47" applyFont="1" applyFill="1" applyBorder="1" applyAlignment="1"/>
    <xf numFmtId="43" fontId="13" fillId="0" borderId="0" xfId="47" applyFont="1" applyFill="1" applyBorder="1" applyAlignment="1">
      <alignment horizontal="right"/>
    </xf>
    <xf numFmtId="164" fontId="12" fillId="0" borderId="0" xfId="0" applyNumberFormat="1" applyFont="1" applyAlignment="1">
      <alignment horizontal="center" wrapText="1"/>
    </xf>
    <xf numFmtId="3" fontId="33" fillId="0" borderId="0" xfId="0" applyNumberFormat="1" applyFont="1"/>
    <xf numFmtId="43" fontId="12" fillId="0" borderId="0" xfId="0" applyNumberFormat="1" applyFont="1" applyAlignment="1">
      <alignment horizontal="center"/>
    </xf>
    <xf numFmtId="0" fontId="13" fillId="0" borderId="0" xfId="0" quotePrefix="1" applyFont="1" applyAlignment="1">
      <alignment horizontal="center"/>
    </xf>
    <xf numFmtId="0" fontId="13" fillId="0" borderId="0" xfId="0" quotePrefix="1" applyFont="1" applyAlignment="1">
      <alignment horizontal="center" vertical="top"/>
    </xf>
    <xf numFmtId="43" fontId="33" fillId="0" borderId="0" xfId="122" applyFont="1" applyFill="1" applyAlignment="1">
      <alignment horizontal="center" vertical="center"/>
    </xf>
    <xf numFmtId="0" fontId="33" fillId="0" borderId="0" xfId="121" applyFont="1" applyAlignment="1">
      <alignment horizontal="center" vertical="center"/>
    </xf>
    <xf numFmtId="43" fontId="33" fillId="0" borderId="0" xfId="121" applyNumberFormat="1" applyFont="1" applyAlignment="1">
      <alignment horizontal="center" vertical="center"/>
    </xf>
    <xf numFmtId="0" fontId="16" fillId="0" borderId="0" xfId="119" applyFont="1" applyAlignment="1">
      <alignment horizontal="justify" vertical="top"/>
    </xf>
    <xf numFmtId="0" fontId="34" fillId="0" borderId="0" xfId="121" applyFont="1" applyAlignment="1">
      <alignment horizontal="justify" vertical="center"/>
    </xf>
    <xf numFmtId="0" fontId="1" fillId="0" borderId="0" xfId="121" applyAlignment="1">
      <alignment horizontal="justify" wrapText="1"/>
    </xf>
    <xf numFmtId="3" fontId="12" fillId="0" borderId="0" xfId="47" applyNumberFormat="1" applyFont="1" applyFill="1" applyBorder="1" applyAlignment="1">
      <alignment horizontal="justify"/>
    </xf>
    <xf numFmtId="0" fontId="1" fillId="0" borderId="0" xfId="121" applyAlignment="1">
      <alignment horizontal="justify" vertical="center"/>
    </xf>
    <xf numFmtId="0" fontId="12" fillId="0" borderId="0" xfId="1" applyAlignment="1">
      <alignment horizontal="justify" vertical="justify" wrapText="1"/>
    </xf>
    <xf numFmtId="0" fontId="1" fillId="0" borderId="0" xfId="121" applyAlignment="1">
      <alignment horizontal="justify"/>
    </xf>
    <xf numFmtId="0" fontId="33" fillId="0" borderId="0" xfId="121" applyFont="1" applyAlignment="1">
      <alignment horizontal="justify" wrapText="1"/>
    </xf>
    <xf numFmtId="168" fontId="12" fillId="0" borderId="0" xfId="122" applyNumberFormat="1" applyFont="1" applyFill="1" applyBorder="1" applyAlignment="1" applyProtection="1">
      <alignment horizontal="justify"/>
    </xf>
    <xf numFmtId="0" fontId="33" fillId="0" borderId="0" xfId="121" applyFont="1" applyAlignment="1">
      <alignment horizontal="justify"/>
    </xf>
    <xf numFmtId="1" fontId="12" fillId="0" borderId="0" xfId="0" applyNumberFormat="1" applyFont="1" applyAlignment="1" applyProtection="1">
      <alignment horizontal="center" vertical="top"/>
      <protection locked="0"/>
    </xf>
    <xf numFmtId="0" fontId="12" fillId="0" borderId="0" xfId="0" applyFont="1" applyAlignment="1" applyProtection="1">
      <alignment horizontal="center" vertical="top"/>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center"/>
      <protection locked="0"/>
    </xf>
    <xf numFmtId="0" fontId="12" fillId="0" borderId="0" xfId="0" applyFont="1" applyAlignment="1" applyProtection="1">
      <alignment horizontal="center"/>
      <protection locked="0"/>
    </xf>
    <xf numFmtId="3" fontId="12" fillId="0" borderId="0" xfId="47" applyNumberFormat="1" applyFont="1" applyFill="1" applyAlignment="1" applyProtection="1">
      <alignment horizontal="center"/>
      <protection locked="0"/>
    </xf>
    <xf numFmtId="4" fontId="12" fillId="0" borderId="0" xfId="47" quotePrefix="1" applyNumberFormat="1" applyFont="1" applyFill="1" applyAlignment="1" applyProtection="1">
      <alignment horizontal="center"/>
      <protection locked="0"/>
    </xf>
    <xf numFmtId="4" fontId="12" fillId="0" borderId="0" xfId="47" applyNumberFormat="1" applyFont="1" applyFill="1" applyAlignment="1" applyProtection="1">
      <alignment horizontal="center" wrapText="1"/>
      <protection locked="0"/>
    </xf>
    <xf numFmtId="0" fontId="13" fillId="0" borderId="0" xfId="0" applyFont="1" applyAlignment="1" applyProtection="1">
      <alignment horizontal="right" vertical="center" wrapText="1"/>
      <protection locked="0"/>
    </xf>
    <xf numFmtId="0" fontId="12" fillId="0" borderId="0" xfId="0" applyFont="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center"/>
      <protection locked="0"/>
    </xf>
    <xf numFmtId="3" fontId="0" fillId="0" borderId="0" xfId="47" applyNumberFormat="1" applyFont="1" applyFill="1" applyAlignment="1" applyProtection="1">
      <alignment horizontal="center"/>
      <protection locked="0"/>
    </xf>
    <xf numFmtId="4" fontId="13" fillId="0" borderId="0" xfId="47" applyNumberFormat="1" applyFont="1" applyFill="1" applyAlignment="1" applyProtection="1">
      <alignment horizontal="center" wrapText="1"/>
      <protection locked="0"/>
    </xf>
    <xf numFmtId="0" fontId="12" fillId="0" borderId="0" xfId="23" applyProtection="1">
      <protection locked="0"/>
    </xf>
    <xf numFmtId="0" fontId="12" fillId="0" borderId="0" xfId="0" applyFont="1" applyAlignment="1" applyProtection="1">
      <alignment horizontal="justify" vertical="justify"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horizontal="left"/>
      <protection locked="0"/>
    </xf>
    <xf numFmtId="0" fontId="12" fillId="0" borderId="0" xfId="1" applyAlignment="1" applyProtection="1">
      <alignment horizontal="center"/>
      <protection locked="0"/>
    </xf>
    <xf numFmtId="0" fontId="12" fillId="0" borderId="0" xfId="0" applyFont="1" applyProtection="1">
      <protection locked="0"/>
    </xf>
    <xf numFmtId="4" fontId="12" fillId="0" borderId="0" xfId="47" applyNumberFormat="1" applyFont="1" applyFill="1" applyAlignment="1" applyProtection="1">
      <alignment horizontal="center"/>
      <protection locked="0"/>
    </xf>
    <xf numFmtId="0" fontId="12" fillId="0" borderId="0" xfId="121" applyFont="1" applyAlignment="1">
      <alignment horizontal="left" vertical="top"/>
    </xf>
    <xf numFmtId="0" fontId="33" fillId="0" borderId="0" xfId="121" applyFont="1" applyAlignment="1">
      <alignment horizontal="left" vertical="top"/>
    </xf>
    <xf numFmtId="0" fontId="17" fillId="0" borderId="0" xfId="0" applyFont="1" applyAlignment="1">
      <alignment horizontal="justify" vertical="top"/>
    </xf>
    <xf numFmtId="0" fontId="14" fillId="0" borderId="0" xfId="0" quotePrefix="1" applyFont="1" applyAlignment="1">
      <alignment horizontal="justify" vertical="center"/>
    </xf>
    <xf numFmtId="0" fontId="16" fillId="0" borderId="0" xfId="0" applyFont="1" applyAlignment="1">
      <alignment horizontal="justify"/>
    </xf>
    <xf numFmtId="0" fontId="16" fillId="0" borderId="0" xfId="0" applyFont="1" applyAlignment="1">
      <alignment horizontal="justify" vertical="top"/>
    </xf>
    <xf numFmtId="164" fontId="12" fillId="0" borderId="0" xfId="0" applyNumberFormat="1" applyFont="1" applyAlignment="1">
      <alignment horizontal="justify"/>
    </xf>
    <xf numFmtId="0" fontId="12" fillId="0" borderId="0" xfId="8" applyAlignment="1">
      <alignment horizontal="justify"/>
    </xf>
    <xf numFmtId="0" fontId="19" fillId="0" borderId="0" xfId="8" applyFont="1" applyAlignment="1">
      <alignment horizontal="justify"/>
    </xf>
    <xf numFmtId="0" fontId="16" fillId="0" borderId="0" xfId="8" applyFont="1" applyAlignment="1">
      <alignment horizontal="justify" vertical="top"/>
    </xf>
    <xf numFmtId="164" fontId="16" fillId="0" borderId="0" xfId="0" applyNumberFormat="1" applyFont="1" applyAlignment="1">
      <alignment horizontal="justify"/>
    </xf>
    <xf numFmtId="0" fontId="0" fillId="0" borderId="0" xfId="0" applyAlignment="1">
      <alignment horizontal="justify"/>
    </xf>
    <xf numFmtId="0" fontId="13" fillId="0" borderId="0" xfId="1" applyFont="1" applyAlignment="1">
      <alignment horizontal="justify"/>
    </xf>
    <xf numFmtId="43" fontId="14" fillId="0" borderId="1" xfId="47"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43" fontId="14" fillId="0" borderId="1" xfId="47" applyFont="1" applyFill="1" applyBorder="1" applyAlignment="1">
      <alignment horizontal="center" vertical="center"/>
    </xf>
    <xf numFmtId="0" fontId="35" fillId="0" borderId="0" xfId="1" applyFont="1" applyAlignment="1">
      <alignment horizontal="left" vertical="top"/>
    </xf>
    <xf numFmtId="0" fontId="17" fillId="0" borderId="1" xfId="23" applyFont="1" applyBorder="1" applyAlignment="1">
      <alignment horizontal="right" vertical="center"/>
    </xf>
    <xf numFmtId="0" fontId="17" fillId="0" borderId="2" xfId="23" applyFont="1" applyBorder="1" applyAlignment="1">
      <alignment horizontal="right" vertical="center"/>
    </xf>
    <xf numFmtId="0" fontId="17" fillId="0" borderId="0" xfId="1" applyFont="1" applyAlignment="1">
      <alignment horizontal="center" vertical="center"/>
    </xf>
    <xf numFmtId="0" fontId="17" fillId="0" borderId="0" xfId="1" applyFont="1" applyAlignment="1">
      <alignment horizontal="center" vertical="top" wrapText="1"/>
    </xf>
    <xf numFmtId="0" fontId="23" fillId="0" borderId="0" xfId="1" applyFont="1" applyAlignment="1">
      <alignment horizontal="center" vertical="top"/>
    </xf>
    <xf numFmtId="164" fontId="13" fillId="0" borderId="0" xfId="0" applyNumberFormat="1" applyFont="1" applyAlignment="1">
      <alignment horizontal="center"/>
    </xf>
    <xf numFmtId="0" fontId="13" fillId="0" borderId="1" xfId="1" applyFont="1" applyBorder="1" applyAlignment="1">
      <alignment horizontal="right" vertical="center" wrapText="1"/>
    </xf>
    <xf numFmtId="0" fontId="17" fillId="0" borderId="0" xfId="1" applyFont="1" applyAlignment="1">
      <alignment horizontal="center" vertical="top"/>
    </xf>
    <xf numFmtId="164" fontId="23" fillId="0" borderId="0" xfId="23" applyNumberFormat="1" applyFont="1" applyAlignment="1">
      <alignment horizontal="center"/>
    </xf>
    <xf numFmtId="0" fontId="14" fillId="0" borderId="1" xfId="23" applyFont="1" applyBorder="1" applyAlignment="1">
      <alignment horizontal="center" vertical="center"/>
    </xf>
    <xf numFmtId="0" fontId="17" fillId="0" borderId="0" xfId="23" applyFont="1" applyAlignment="1">
      <alignment horizontal="center" vertical="top"/>
    </xf>
    <xf numFmtId="0" fontId="14" fillId="0" borderId="1" xfId="23" quotePrefix="1" applyFont="1" applyBorder="1" applyAlignment="1">
      <alignment horizontal="center" vertical="center"/>
    </xf>
    <xf numFmtId="0" fontId="34" fillId="0" borderId="2" xfId="121" applyFont="1" applyBorder="1" applyAlignment="1">
      <alignment horizontal="center" vertical="center"/>
    </xf>
    <xf numFmtId="0" fontId="34" fillId="0" borderId="4" xfId="121" applyFont="1" applyBorder="1" applyAlignment="1">
      <alignment horizontal="center" vertical="center"/>
    </xf>
    <xf numFmtId="0" fontId="34" fillId="0" borderId="0" xfId="121" applyFont="1" applyAlignment="1">
      <alignment horizontal="left"/>
    </xf>
    <xf numFmtId="0" fontId="34" fillId="0" borderId="2" xfId="121" applyFont="1" applyBorder="1" applyAlignment="1">
      <alignment horizontal="center" vertical="center" wrapText="1"/>
    </xf>
    <xf numFmtId="0" fontId="34" fillId="0" borderId="4" xfId="121" applyFont="1" applyBorder="1" applyAlignment="1">
      <alignment horizontal="center" vertical="center" wrapText="1"/>
    </xf>
    <xf numFmtId="0" fontId="33" fillId="0" borderId="0" xfId="121" applyFont="1" applyAlignment="1">
      <alignment horizontal="center"/>
    </xf>
    <xf numFmtId="0" fontId="34" fillId="0" borderId="0" xfId="121" applyFont="1" applyAlignment="1">
      <alignment horizontal="center"/>
    </xf>
    <xf numFmtId="0" fontId="13" fillId="0" borderId="1" xfId="121" applyFont="1" applyBorder="1" applyAlignment="1">
      <alignment horizontal="right" vertical="center"/>
    </xf>
    <xf numFmtId="1" fontId="13" fillId="0" borderId="2" xfId="1" applyNumberFormat="1" applyFont="1" applyBorder="1" applyAlignment="1">
      <alignment horizontal="right" vertical="center"/>
    </xf>
    <xf numFmtId="1" fontId="13" fillId="0" borderId="5" xfId="1" applyNumberFormat="1" applyFont="1" applyBorder="1" applyAlignment="1">
      <alignment horizontal="right" vertical="center"/>
    </xf>
    <xf numFmtId="1" fontId="13" fillId="0" borderId="4" xfId="1" applyNumberFormat="1" applyFont="1" applyBorder="1" applyAlignment="1">
      <alignment horizontal="right" vertical="center"/>
    </xf>
    <xf numFmtId="0" fontId="13" fillId="0" borderId="1" xfId="0" applyFont="1" applyBorder="1" applyAlignment="1">
      <alignment horizontal="right" vertical="center" wrapText="1"/>
    </xf>
    <xf numFmtId="164" fontId="23" fillId="0" borderId="0" xfId="0" applyNumberFormat="1" applyFont="1" applyAlignment="1">
      <alignment horizontal="center"/>
    </xf>
    <xf numFmtId="164" fontId="17" fillId="0" borderId="0" xfId="0" applyNumberFormat="1" applyFont="1" applyAlignment="1">
      <alignment horizontal="center"/>
    </xf>
  </cellXfs>
  <cellStyles count="123">
    <cellStyle name="Comma" xfId="84" builtinId="3"/>
    <cellStyle name="Comma 10" xfId="47" xr:uid="{00000000-0005-0000-0000-000001000000}"/>
    <cellStyle name="Comma 11" xfId="48" xr:uid="{00000000-0005-0000-0000-000002000000}"/>
    <cellStyle name="Comma 11 2" xfId="85" xr:uid="{00000000-0005-0000-0000-000003000000}"/>
    <cellStyle name="Comma 12" xfId="27" xr:uid="{00000000-0005-0000-0000-000004000000}"/>
    <cellStyle name="Comma 13" xfId="28" xr:uid="{00000000-0005-0000-0000-000005000000}"/>
    <cellStyle name="Comma 14" xfId="115" xr:uid="{00000000-0005-0000-0000-000006000000}"/>
    <cellStyle name="Comma 14 2 2" xfId="116" xr:uid="{00000000-0005-0000-0000-000007000000}"/>
    <cellStyle name="Comma 15" xfId="118" xr:uid="{00000000-0005-0000-0000-000008000000}"/>
    <cellStyle name="Comma 15 2" xfId="120" xr:uid="{00000000-0005-0000-0000-000009000000}"/>
    <cellStyle name="Comma 16" xfId="122" xr:uid="{00000000-0005-0000-0000-00000A000000}"/>
    <cellStyle name="Comma 2" xfId="2" xr:uid="{00000000-0005-0000-0000-00000B000000}"/>
    <cellStyle name="Comma 3" xfId="12" xr:uid="{00000000-0005-0000-0000-00000C000000}"/>
    <cellStyle name="Comma 3 2" xfId="13" xr:uid="{00000000-0005-0000-0000-00000D000000}"/>
    <cellStyle name="Comma 3 3" xfId="49" xr:uid="{00000000-0005-0000-0000-00000E000000}"/>
    <cellStyle name="Comma 4" xfId="14" xr:uid="{00000000-0005-0000-0000-00000F000000}"/>
    <cellStyle name="Comma 5" xfId="15" xr:uid="{00000000-0005-0000-0000-000010000000}"/>
    <cellStyle name="Comma 6" xfId="26" xr:uid="{00000000-0005-0000-0000-000011000000}"/>
    <cellStyle name="Comma 6 2" xfId="50" xr:uid="{00000000-0005-0000-0000-000012000000}"/>
    <cellStyle name="Comma 7" xfId="30" xr:uid="{00000000-0005-0000-0000-000013000000}"/>
    <cellStyle name="Comma 7 2" xfId="86" xr:uid="{00000000-0005-0000-0000-000014000000}"/>
    <cellStyle name="Comma 8" xfId="31" xr:uid="{00000000-0005-0000-0000-000015000000}"/>
    <cellStyle name="Comma 8 2" xfId="87" xr:uid="{00000000-0005-0000-0000-000016000000}"/>
    <cellStyle name="Comma 9" xfId="32" xr:uid="{00000000-0005-0000-0000-000017000000}"/>
    <cellStyle name="Comma 9 2" xfId="88" xr:uid="{00000000-0005-0000-0000-000018000000}"/>
    <cellStyle name="Comma0" xfId="3" xr:uid="{00000000-0005-0000-0000-000019000000}"/>
    <cellStyle name="Currency0" xfId="4" xr:uid="{00000000-0005-0000-0000-00001A000000}"/>
    <cellStyle name="Date" xfId="5" xr:uid="{00000000-0005-0000-0000-00001B000000}"/>
    <cellStyle name="Fixed" xfId="6" xr:uid="{00000000-0005-0000-0000-00001C000000}"/>
    <cellStyle name="MC" xfId="9" xr:uid="{00000000-0005-0000-0000-00001D000000}"/>
    <cellStyle name="Normal" xfId="0" builtinId="0"/>
    <cellStyle name="Normal 10" xfId="33" xr:uid="{00000000-0005-0000-0000-00001F000000}"/>
    <cellStyle name="Normal 10 2" xfId="51" xr:uid="{00000000-0005-0000-0000-000020000000}"/>
    <cellStyle name="Normal 10 2 2" xfId="89" xr:uid="{00000000-0005-0000-0000-000021000000}"/>
    <cellStyle name="Normal 10 3" xfId="90" xr:uid="{00000000-0005-0000-0000-000022000000}"/>
    <cellStyle name="Normal 11" xfId="52" xr:uid="{00000000-0005-0000-0000-000023000000}"/>
    <cellStyle name="Normal 11 2" xfId="91" xr:uid="{00000000-0005-0000-0000-000024000000}"/>
    <cellStyle name="Normal 12" xfId="53" xr:uid="{00000000-0005-0000-0000-000025000000}"/>
    <cellStyle name="Normal 12 2" xfId="92" xr:uid="{00000000-0005-0000-0000-000026000000}"/>
    <cellStyle name="Normal 13" xfId="23" xr:uid="{00000000-0005-0000-0000-000027000000}"/>
    <cellStyle name="Normal 14" xfId="54" xr:uid="{00000000-0005-0000-0000-000028000000}"/>
    <cellStyle name="Normal 14 2" xfId="93" xr:uid="{00000000-0005-0000-0000-000029000000}"/>
    <cellStyle name="Normal 15" xfId="34" xr:uid="{00000000-0005-0000-0000-00002A000000}"/>
    <cellStyle name="Normal 16" xfId="55" xr:uid="{00000000-0005-0000-0000-00002B000000}"/>
    <cellStyle name="Normal 16 2" xfId="94" xr:uid="{00000000-0005-0000-0000-00002C000000}"/>
    <cellStyle name="Normal 17" xfId="56" xr:uid="{00000000-0005-0000-0000-00002D000000}"/>
    <cellStyle name="Normal 17 2" xfId="95" xr:uid="{00000000-0005-0000-0000-00002E000000}"/>
    <cellStyle name="Normal 18" xfId="83" xr:uid="{00000000-0005-0000-0000-00002F000000}"/>
    <cellStyle name="Normal 18 2" xfId="101" xr:uid="{00000000-0005-0000-0000-000030000000}"/>
    <cellStyle name="Normal 18 2 2" xfId="108" xr:uid="{00000000-0005-0000-0000-000031000000}"/>
    <cellStyle name="Normal 19" xfId="117" xr:uid="{00000000-0005-0000-0000-000032000000}"/>
    <cellStyle name="Normal 19 2" xfId="119" xr:uid="{00000000-0005-0000-0000-000033000000}"/>
    <cellStyle name="Normal 2" xfId="7" xr:uid="{00000000-0005-0000-0000-000034000000}"/>
    <cellStyle name="Normal 2 2" xfId="22" xr:uid="{00000000-0005-0000-0000-000035000000}"/>
    <cellStyle name="Normal 2 2 2" xfId="35" xr:uid="{00000000-0005-0000-0000-000036000000}"/>
    <cellStyle name="Normal 2 3" xfId="8" xr:uid="{00000000-0005-0000-0000-000037000000}"/>
    <cellStyle name="Normal 2 4" xfId="10" xr:uid="{00000000-0005-0000-0000-000038000000}"/>
    <cellStyle name="Normal 2 5" xfId="77" xr:uid="{00000000-0005-0000-0000-000039000000}"/>
    <cellStyle name="Normal 20" xfId="121" xr:uid="{00000000-0005-0000-0000-00003A000000}"/>
    <cellStyle name="Normal 3" xfId="1" xr:uid="{00000000-0005-0000-0000-00003B000000}"/>
    <cellStyle name="Normal 3 2" xfId="21" xr:uid="{00000000-0005-0000-0000-00003C000000}"/>
    <cellStyle name="Normal 3 3" xfId="36" xr:uid="{00000000-0005-0000-0000-00003D000000}"/>
    <cellStyle name="Normal 3 4" xfId="37" xr:uid="{00000000-0005-0000-0000-00003E000000}"/>
    <cellStyle name="Normal 3 4 2" xfId="96" xr:uid="{00000000-0005-0000-0000-00003F000000}"/>
    <cellStyle name="Normal 4" xfId="38" xr:uid="{00000000-0005-0000-0000-000040000000}"/>
    <cellStyle name="Normal 4 2" xfId="11" xr:uid="{00000000-0005-0000-0000-000041000000}"/>
    <cellStyle name="Normal 4 3" xfId="39" xr:uid="{00000000-0005-0000-0000-000042000000}"/>
    <cellStyle name="Normal 5" xfId="40" xr:uid="{00000000-0005-0000-0000-000043000000}"/>
    <cellStyle name="Normal 6" xfId="24" xr:uid="{00000000-0005-0000-0000-000044000000}"/>
    <cellStyle name="Normal 6 2" xfId="57" xr:uid="{00000000-0005-0000-0000-000045000000}"/>
    <cellStyle name="Normal 6 2 10" xfId="102" xr:uid="{00000000-0005-0000-0000-000046000000}"/>
    <cellStyle name="Normal 6 2 10 2" xfId="109" xr:uid="{00000000-0005-0000-0000-000047000000}"/>
    <cellStyle name="Normal 6 2 2" xfId="58" xr:uid="{00000000-0005-0000-0000-000048000000}"/>
    <cellStyle name="Normal 6 2 2 2" xfId="64" xr:uid="{00000000-0005-0000-0000-000049000000}"/>
    <cellStyle name="Normal 6 2 2 2 2" xfId="79" xr:uid="{00000000-0005-0000-0000-00004A000000}"/>
    <cellStyle name="Normal 6 2 2 2 2 2" xfId="104" xr:uid="{00000000-0005-0000-0000-00004B000000}"/>
    <cellStyle name="Normal 6 2 2 2 2 2 2" xfId="111" xr:uid="{00000000-0005-0000-0000-00004C000000}"/>
    <cellStyle name="Normal 6 2 3" xfId="59" xr:uid="{00000000-0005-0000-0000-00004D000000}"/>
    <cellStyle name="Normal 6 2 3 2" xfId="60" xr:uid="{00000000-0005-0000-0000-00004E000000}"/>
    <cellStyle name="Normal 6 2 3 2 2" xfId="97" xr:uid="{00000000-0005-0000-0000-00004F000000}"/>
    <cellStyle name="Normal 6 2 3 3" xfId="98" xr:uid="{00000000-0005-0000-0000-000050000000}"/>
    <cellStyle name="Normal 6 2 4" xfId="61" xr:uid="{00000000-0005-0000-0000-000051000000}"/>
    <cellStyle name="Normal 6 2 4 2" xfId="66" xr:uid="{00000000-0005-0000-0000-000052000000}"/>
    <cellStyle name="Normal 6 2 4 2 2" xfId="81" xr:uid="{00000000-0005-0000-0000-000053000000}"/>
    <cellStyle name="Normal 6 2 4 2 2 2" xfId="106" xr:uid="{00000000-0005-0000-0000-000054000000}"/>
    <cellStyle name="Normal 6 2 4 2 2 2 2" xfId="113" xr:uid="{00000000-0005-0000-0000-000055000000}"/>
    <cellStyle name="Normal 6 2 4 3" xfId="68" xr:uid="{00000000-0005-0000-0000-000056000000}"/>
    <cellStyle name="Normal 6 2 4 4" xfId="67" xr:uid="{00000000-0005-0000-0000-000057000000}"/>
    <cellStyle name="Normal 6 2 4 4 2" xfId="82" xr:uid="{00000000-0005-0000-0000-000058000000}"/>
    <cellStyle name="Normal 6 2 4 4 2 2" xfId="107" xr:uid="{00000000-0005-0000-0000-000059000000}"/>
    <cellStyle name="Normal 6 2 4 4 2 2 2" xfId="114" xr:uid="{00000000-0005-0000-0000-00005A000000}"/>
    <cellStyle name="Normal 6 2 4 5" xfId="69" xr:uid="{00000000-0005-0000-0000-00005B000000}"/>
    <cellStyle name="Normal 6 2 4 6" xfId="70" xr:uid="{00000000-0005-0000-0000-00005C000000}"/>
    <cellStyle name="Normal 6 2 4 7" xfId="71" xr:uid="{00000000-0005-0000-0000-00005D000000}"/>
    <cellStyle name="Normal 6 2 4 8" xfId="72" xr:uid="{00000000-0005-0000-0000-00005E000000}"/>
    <cellStyle name="Normal 6 2 5" xfId="62" xr:uid="{00000000-0005-0000-0000-00005F000000}"/>
    <cellStyle name="Normal 6 2 5 2" xfId="63" xr:uid="{00000000-0005-0000-0000-000060000000}"/>
    <cellStyle name="Normal 6 2 5 2 2" xfId="78" xr:uid="{00000000-0005-0000-0000-000061000000}"/>
    <cellStyle name="Normal 6 2 5 2 2 2" xfId="103" xr:uid="{00000000-0005-0000-0000-000062000000}"/>
    <cellStyle name="Normal 6 2 5 2 2 2 2" xfId="110" xr:uid="{00000000-0005-0000-0000-000063000000}"/>
    <cellStyle name="Normal 6 2 6" xfId="73" xr:uid="{00000000-0005-0000-0000-000064000000}"/>
    <cellStyle name="Normal 6 2 7" xfId="74" xr:uid="{00000000-0005-0000-0000-000065000000}"/>
    <cellStyle name="Normal 6 2 8" xfId="75" xr:uid="{00000000-0005-0000-0000-000066000000}"/>
    <cellStyle name="Normal 6 2 9" xfId="76" xr:uid="{00000000-0005-0000-0000-000067000000}"/>
    <cellStyle name="Normal 7" xfId="41" xr:uid="{00000000-0005-0000-0000-000068000000}"/>
    <cellStyle name="Normal 7 2" xfId="42" xr:uid="{00000000-0005-0000-0000-000069000000}"/>
    <cellStyle name="Normal 8" xfId="43" xr:uid="{00000000-0005-0000-0000-00006A000000}"/>
    <cellStyle name="Normal 8 2" xfId="99" xr:uid="{00000000-0005-0000-0000-00006B000000}"/>
    <cellStyle name="Normal 9" xfId="44" xr:uid="{00000000-0005-0000-0000-00006C000000}"/>
    <cellStyle name="Normal 9 2" xfId="65" xr:uid="{00000000-0005-0000-0000-00006D000000}"/>
    <cellStyle name="Normal 9 2 2" xfId="80" xr:uid="{00000000-0005-0000-0000-00006E000000}"/>
    <cellStyle name="Normal 9 2 2 2" xfId="105" xr:uid="{00000000-0005-0000-0000-00006F000000}"/>
    <cellStyle name="Normal 9 2 2 2 2" xfId="112" xr:uid="{00000000-0005-0000-0000-000070000000}"/>
    <cellStyle name="Percent 12" xfId="29" xr:uid="{00000000-0005-0000-0000-000071000000}"/>
    <cellStyle name="Percent 13" xfId="45" xr:uid="{00000000-0005-0000-0000-000072000000}"/>
    <cellStyle name="Percent 2" xfId="16" xr:uid="{00000000-0005-0000-0000-000073000000}"/>
    <cellStyle name="Percent 2 2" xfId="46" xr:uid="{00000000-0005-0000-0000-000074000000}"/>
    <cellStyle name="Percent 2 2 2" xfId="100" xr:uid="{00000000-0005-0000-0000-000075000000}"/>
    <cellStyle name="Percent 3" xfId="17" xr:uid="{00000000-0005-0000-0000-000076000000}"/>
    <cellStyle name="Percent 3 2" xfId="18" xr:uid="{00000000-0005-0000-0000-000077000000}"/>
    <cellStyle name="Percent 4" xfId="19" xr:uid="{00000000-0005-0000-0000-000078000000}"/>
    <cellStyle name="Percent 5" xfId="20" xr:uid="{00000000-0005-0000-0000-000079000000}"/>
    <cellStyle name="常规_复件 爬山路 Microsoft Excel 工作表" xfId="25" xr:uid="{00000000-0005-0000-0000-00007A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nhcr365-my.sharepoint.com/RCDP/SOUTHERN%20BYPASS/BOQ%20Southern%20Bypass/FINAL%20BOQ%20SOUTHERN%20BYPASS%20(NESPAK)Integ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hcr365-my.sharepoint.com/44%20-%20Warehouse%20Peshawar%203861/PCCW%20ELECT%2024-5-17/01-Civil/PCCW-Qty-WH-Civil-(12-5-17)-EDI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hcr365-my.sharepoint.com/Ahmed/AHMED(work)/Work%20Done/CWE/President%20house/PH(21-03-13)/BOQ%20PRESIDENT%20HOUSE%20(NESPAK)%2021-03-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spak10\d\2215%20FSD\2215\Sewer%20Design%20(Actual%20Velocit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https://unhcr365-my.sharepoint.com/Users/aamir.rasheed/AppData/Local/Microsoft/Windows/Temporary%20Internet%20Files/Content.Outlook/242L74C8/MrdnPlcLnIIRocord/MrdnPlcLnIIArcDwg/unofficial/IQBAL/judicial%20courts%20Bannu/Work%20Done%20BANNU/Judicial%20Complex%20Bannu%20(Civil%20Works)%20INAM.xls?DC75892A" TargetMode="External"/><Relationship Id="rId1" Type="http://schemas.openxmlformats.org/officeDocument/2006/relationships/externalLinkPath" Target="file:///\\DC75892A\Judicial%20Complex%20Bannu%20(Civil%20Works)%20IN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cell r="I23">
            <v>537511.06429537502</v>
          </cell>
        </row>
        <row r="26">
          <cell r="G26">
            <v>512161.65907200001</v>
          </cell>
          <cell r="I26">
            <v>72807.294672000004</v>
          </cell>
        </row>
        <row r="95">
          <cell r="G95">
            <v>348922843.46034163</v>
          </cell>
          <cell r="I95">
            <v>24068108.164249968</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1">
          <cell r="B21" t="str">
            <v>BOLT</v>
          </cell>
          <cell r="C21" t="str">
            <v>Bolts &amp; Nuts</v>
          </cell>
          <cell r="D21">
            <v>0</v>
          </cell>
          <cell r="E21">
            <v>0</v>
          </cell>
          <cell r="F21" t="str">
            <v>Kg.</v>
          </cell>
          <cell r="G21" t="str">
            <v>@</v>
          </cell>
          <cell r="H21">
            <v>110</v>
          </cell>
        </row>
        <row r="22">
          <cell r="B22" t="str">
            <v>BUSH</v>
          </cell>
          <cell r="C22" t="str">
            <v>Bushing (Gun metal)</v>
          </cell>
          <cell r="D22">
            <v>0</v>
          </cell>
          <cell r="E22">
            <v>0</v>
          </cell>
          <cell r="F22" t="str">
            <v>Kg.</v>
          </cell>
          <cell r="G22" t="str">
            <v>@</v>
          </cell>
          <cell r="H22">
            <v>28.5</v>
          </cell>
        </row>
        <row r="23">
          <cell r="B23" t="str">
            <v>CST</v>
          </cell>
          <cell r="C23" t="str">
            <v xml:space="preserve">Carborandum Stone </v>
          </cell>
          <cell r="D23">
            <v>0</v>
          </cell>
          <cell r="E23">
            <v>0</v>
          </cell>
          <cell r="F23" t="str">
            <v>No.</v>
          </cell>
          <cell r="G23" t="str">
            <v>@</v>
          </cell>
          <cell r="H23">
            <v>155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7">
          <cell r="B37" t="str">
            <v>CL.S</v>
          </cell>
          <cell r="C37" t="str">
            <v xml:space="preserve">Clamp screw </v>
          </cell>
          <cell r="D37">
            <v>0</v>
          </cell>
          <cell r="E37">
            <v>0</v>
          </cell>
          <cell r="F37" t="str">
            <v>No.</v>
          </cell>
          <cell r="G37" t="str">
            <v>@</v>
          </cell>
          <cell r="H37">
            <v>7</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4">
          <cell r="B44" t="str">
            <v>FW</v>
          </cell>
          <cell r="C44" t="str">
            <v>Fuel Wood</v>
          </cell>
          <cell r="D44">
            <v>0</v>
          </cell>
          <cell r="E44">
            <v>0</v>
          </cell>
          <cell r="F44" t="str">
            <v>Kg</v>
          </cell>
          <cell r="G44" t="str">
            <v>@</v>
          </cell>
          <cell r="H44">
            <v>10</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4">
          <cell r="B64" t="str">
            <v>M.C</v>
          </cell>
          <cell r="C64" t="str">
            <v>Marble Chips</v>
          </cell>
          <cell r="D64">
            <v>0</v>
          </cell>
          <cell r="E64">
            <v>0</v>
          </cell>
          <cell r="F64" t="str">
            <v>Kg</v>
          </cell>
          <cell r="G64" t="str">
            <v>@</v>
          </cell>
          <cell r="H64">
            <v>3.5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8">
          <cell r="B68" t="str">
            <v>M.FB</v>
          </cell>
          <cell r="C68" t="str">
            <v>Mineral Fiber sheet (600mm x 600mm)</v>
          </cell>
          <cell r="D68">
            <v>0</v>
          </cell>
          <cell r="E68">
            <v>0</v>
          </cell>
          <cell r="F68" t="str">
            <v>Sq.m.</v>
          </cell>
          <cell r="G68" t="str">
            <v>@</v>
          </cell>
          <cell r="H68">
            <v>380</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2">
          <cell r="B92" t="str">
            <v>PLY.C3</v>
          </cell>
          <cell r="C92" t="str">
            <v>Ply - Commercial 3 ply</v>
          </cell>
          <cell r="D92">
            <v>0</v>
          </cell>
          <cell r="E92">
            <v>0</v>
          </cell>
          <cell r="F92" t="str">
            <v>Sq.ft.</v>
          </cell>
          <cell r="G92" t="str">
            <v>@</v>
          </cell>
          <cell r="H92">
            <v>35</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8">
          <cell r="B98" t="str">
            <v>RU.PK</v>
          </cell>
          <cell r="C98" t="str">
            <v>Rubber packing</v>
          </cell>
          <cell r="D98">
            <v>0</v>
          </cell>
          <cell r="E98">
            <v>0</v>
          </cell>
          <cell r="F98" t="str">
            <v>Sq.ft.</v>
          </cell>
          <cell r="G98" t="str">
            <v>@</v>
          </cell>
          <cell r="H98">
            <v>19</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1">
          <cell r="B101" t="str">
            <v>S.PAP</v>
          </cell>
          <cell r="C101" t="str">
            <v>Sand Paper</v>
          </cell>
          <cell r="D101">
            <v>0</v>
          </cell>
          <cell r="E101">
            <v>0</v>
          </cell>
          <cell r="F101" t="str">
            <v>No.</v>
          </cell>
          <cell r="G101" t="str">
            <v>@</v>
          </cell>
          <cell r="H101">
            <v>15</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0">
          <cell r="B110" t="str">
            <v>TI.G</v>
          </cell>
          <cell r="C110" t="str">
            <v xml:space="preserve">Tile glazed/matt </v>
          </cell>
          <cell r="D110">
            <v>0</v>
          </cell>
          <cell r="E110">
            <v>0</v>
          </cell>
          <cell r="F110" t="str">
            <v>Sq. m.</v>
          </cell>
          <cell r="G110" t="str">
            <v>@</v>
          </cell>
          <cell r="H110">
            <v>750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8">
          <cell r="B128" t="str">
            <v>C.GT</v>
          </cell>
          <cell r="C128" t="str">
            <v>Concrete Gully Trap</v>
          </cell>
          <cell r="D128">
            <v>0</v>
          </cell>
          <cell r="E128">
            <v>0</v>
          </cell>
          <cell r="F128" t="str">
            <v>No.</v>
          </cell>
          <cell r="G128" t="str">
            <v>@</v>
          </cell>
          <cell r="H128">
            <v>300</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3">
          <cell r="B133" t="str">
            <v>JWPM</v>
          </cell>
          <cell r="C133" t="str">
            <v>Jutoid W.P. matting (3.2 mm)</v>
          </cell>
          <cell r="D133">
            <v>0</v>
          </cell>
          <cell r="E133">
            <v>0</v>
          </cell>
          <cell r="F133" t="str">
            <v>Sq.m.</v>
          </cell>
          <cell r="G133" t="str">
            <v>@</v>
          </cell>
          <cell r="H133">
            <v>75</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7">
          <cell r="B147" t="str">
            <v>PO.F</v>
          </cell>
          <cell r="C147" t="str">
            <v>Polish french</v>
          </cell>
          <cell r="D147">
            <v>0</v>
          </cell>
          <cell r="E147">
            <v>0</v>
          </cell>
          <cell r="F147" t="str">
            <v>Litre</v>
          </cell>
          <cell r="G147" t="str">
            <v>@</v>
          </cell>
          <cell r="H147">
            <v>90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3">
          <cell r="B163" t="str">
            <v>CO.CON</v>
          </cell>
          <cell r="C163" t="str">
            <v>Copper connection</v>
          </cell>
          <cell r="D163">
            <v>0</v>
          </cell>
          <cell r="E163">
            <v>0</v>
          </cell>
          <cell r="F163" t="str">
            <v>No.</v>
          </cell>
          <cell r="G163" t="str">
            <v>@</v>
          </cell>
          <cell r="H163">
            <v>250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5">
          <cell r="B175" t="str">
            <v>FL.S</v>
          </cell>
          <cell r="C175" t="str">
            <v>Flexible Shower</v>
          </cell>
          <cell r="D175">
            <v>0</v>
          </cell>
          <cell r="E175">
            <v>0</v>
          </cell>
          <cell r="F175" t="str">
            <v>No.</v>
          </cell>
          <cell r="G175" t="str">
            <v>@</v>
          </cell>
          <cell r="H175">
            <v>625</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8">
          <cell r="B278" t="str">
            <v>CO.W</v>
          </cell>
          <cell r="C278" t="str">
            <v>Copper wire/ plate</v>
          </cell>
          <cell r="D278">
            <v>0</v>
          </cell>
          <cell r="E278">
            <v>0</v>
          </cell>
          <cell r="F278" t="str">
            <v>Kg.</v>
          </cell>
          <cell r="G278" t="str">
            <v>@</v>
          </cell>
          <cell r="H278">
            <v>900</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7">
          <cell r="B7" t="str">
            <v>BLS</v>
          </cell>
          <cell r="C7" t="str">
            <v>Black smith</v>
          </cell>
          <cell r="D7">
            <v>0</v>
          </cell>
          <cell r="E7">
            <v>0</v>
          </cell>
          <cell r="F7" t="str">
            <v>Hrs.</v>
          </cell>
          <cell r="G7" t="str">
            <v>@</v>
          </cell>
          <cell r="H7" t="str">
            <v>90</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1">
          <cell r="B31" t="str">
            <v>DRE</v>
          </cell>
          <cell r="C31" t="str">
            <v>Dresser</v>
          </cell>
          <cell r="D31">
            <v>0</v>
          </cell>
          <cell r="E31">
            <v>0</v>
          </cell>
          <cell r="F31" t="str">
            <v>Hrs.</v>
          </cell>
          <cell r="G31" t="str">
            <v>@</v>
          </cell>
          <cell r="H31" t="str">
            <v>58</v>
          </cell>
        </row>
        <row r="32">
          <cell r="B32" t="str">
            <v>DRI</v>
          </cell>
          <cell r="C32" t="str">
            <v>Driller</v>
          </cell>
          <cell r="D32">
            <v>0</v>
          </cell>
          <cell r="E32">
            <v>0</v>
          </cell>
          <cell r="F32" t="str">
            <v>Hrs.</v>
          </cell>
          <cell r="G32" t="str">
            <v>@</v>
          </cell>
          <cell r="H32" t="str">
            <v>90</v>
          </cell>
        </row>
        <row r="35">
          <cell r="B35" t="str">
            <v>ELE</v>
          </cell>
          <cell r="C35" t="str">
            <v>Electrician</v>
          </cell>
          <cell r="D35">
            <v>0</v>
          </cell>
          <cell r="E35">
            <v>0</v>
          </cell>
          <cell r="F35" t="str">
            <v>Hrs.</v>
          </cell>
          <cell r="G35" t="str">
            <v>@</v>
          </cell>
          <cell r="H35" t="str">
            <v>90</v>
          </cell>
        </row>
        <row r="39">
          <cell r="B39" t="str">
            <v>FIT</v>
          </cell>
          <cell r="C39" t="str">
            <v>Fitter</v>
          </cell>
          <cell r="D39">
            <v>0</v>
          </cell>
          <cell r="E39">
            <v>0</v>
          </cell>
          <cell r="F39" t="str">
            <v>Hrs.</v>
          </cell>
          <cell r="G39" t="str">
            <v>@</v>
          </cell>
          <cell r="H39" t="str">
            <v>90</v>
          </cell>
        </row>
        <row r="40">
          <cell r="B40" t="str">
            <v>FLG</v>
          </cell>
          <cell r="C40" t="str">
            <v>Floor grinder with machine</v>
          </cell>
          <cell r="D40">
            <v>0</v>
          </cell>
          <cell r="E40">
            <v>0</v>
          </cell>
          <cell r="F40" t="str">
            <v>Hrs.</v>
          </cell>
          <cell r="G40" t="str">
            <v>@</v>
          </cell>
          <cell r="H40" t="str">
            <v>90</v>
          </cell>
        </row>
        <row r="41">
          <cell r="B41" t="str">
            <v>FLP</v>
          </cell>
          <cell r="C41" t="str">
            <v>Floor polisher</v>
          </cell>
          <cell r="D41">
            <v>0</v>
          </cell>
          <cell r="E41">
            <v>0</v>
          </cell>
          <cell r="F41" t="str">
            <v>Hrs.</v>
          </cell>
          <cell r="G41" t="str">
            <v>@</v>
          </cell>
          <cell r="H41"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0">
          <cell r="B10" t="str">
            <v>CM.5</v>
          </cell>
          <cell r="C10" t="str">
            <v>Concrete mixer with operator - 5 Cu.ft.</v>
          </cell>
          <cell r="D10">
            <v>0</v>
          </cell>
          <cell r="E10">
            <v>0</v>
          </cell>
          <cell r="F10" t="str">
            <v>Hrs.</v>
          </cell>
          <cell r="G10" t="str">
            <v>@</v>
          </cell>
          <cell r="H10">
            <v>2404</v>
          </cell>
        </row>
        <row r="13">
          <cell r="B13" t="str">
            <v>CR.6</v>
          </cell>
          <cell r="C13" t="str">
            <v>Crane 6 ton capacity</v>
          </cell>
          <cell r="D13">
            <v>0</v>
          </cell>
          <cell r="E13">
            <v>0</v>
          </cell>
          <cell r="F13" t="str">
            <v>Hrs.</v>
          </cell>
          <cell r="G13" t="str">
            <v>@</v>
          </cell>
          <cell r="H13">
            <v>750</v>
          </cell>
        </row>
        <row r="14">
          <cell r="B14" t="str">
            <v>CUM.GI</v>
          </cell>
          <cell r="C14" t="str">
            <v>Cutting machine for G.I. pipes</v>
          </cell>
          <cell r="D14">
            <v>0</v>
          </cell>
          <cell r="E14">
            <v>0</v>
          </cell>
          <cell r="F14" t="str">
            <v>Hrs.</v>
          </cell>
          <cell r="G14" t="str">
            <v>@</v>
          </cell>
          <cell r="H14">
            <v>45</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v>
          </cell>
        </row>
        <row r="348">
          <cell r="J348">
            <v>1250.6298750000001</v>
          </cell>
        </row>
        <row r="479">
          <cell r="A479" t="str">
            <v>Providing &amp; laying in situ cement concrete in wall and piers etc, upto 9" (225mm) in thickness using Lawrencepur sand &amp; Margalla crushed aggregate 3/4" (19mm) &amp; down gauge including compacting, curing, cost of formwork and its removal in basement and grou</v>
          </cell>
        </row>
        <row r="487">
          <cell r="J487">
            <v>988.5</v>
          </cell>
        </row>
        <row r="490">
          <cell r="J490">
            <v>1314.4578750000001</v>
          </cell>
        </row>
        <row r="512">
          <cell r="H512">
            <v>19489.666477249797</v>
          </cell>
        </row>
        <row r="542">
          <cell r="J542">
            <v>5251.3985999999995</v>
          </cell>
        </row>
        <row r="544">
          <cell r="J544">
            <v>398.49853680000001</v>
          </cell>
        </row>
        <row r="545">
          <cell r="J545">
            <v>13116.686016799998</v>
          </cell>
        </row>
        <row r="549">
          <cell r="H549">
            <v>18756.371105839797</v>
          </cell>
        </row>
        <row r="564">
          <cell r="J564">
            <v>131.44578749999999</v>
          </cell>
        </row>
        <row r="578">
          <cell r="H578">
            <v>1065.8474342659799</v>
          </cell>
        </row>
        <row r="593">
          <cell r="J593">
            <v>98.584340624999982</v>
          </cell>
        </row>
        <row r="606">
          <cell r="H606">
            <v>799.38557569948489</v>
          </cell>
        </row>
        <row r="610">
          <cell r="A610" t="str">
            <v xml:space="preserve">Providing &amp; laying in situ cement concrete in wall and piers etc, above 9" to 18" (225mm to 450mm) in thickness using Lawrencepur sand &amp; Margalla crushed aggregate 3/4" (19mm) &amp; down gauge including compacting, curing, cost of formwork and its removal in </v>
          </cell>
        </row>
        <row r="621">
          <cell r="J621">
            <v>1314.4578750000001</v>
          </cell>
        </row>
        <row r="643">
          <cell r="H643">
            <v>17720.489291129998</v>
          </cell>
        </row>
        <row r="695">
          <cell r="J695">
            <v>131.44578749999999</v>
          </cell>
        </row>
        <row r="708">
          <cell r="H708">
            <v>888.92971565400012</v>
          </cell>
        </row>
        <row r="723">
          <cell r="J723">
            <v>98.584340624999982</v>
          </cell>
        </row>
        <row r="737">
          <cell r="H737">
            <v>666.69728674049998</v>
          </cell>
        </row>
        <row r="741">
          <cell r="A741" t="str">
            <v xml:space="preserve">Providing and laying in situ cement concrete using Lawrencepur sand and Margalla crushed aggregate 3/4" (19mm) and down gauge in pillars and columns of any shape in super structure including compacting, curing, cost of form-work &amp; its removal in basement </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4">
          <cell r="C4" t="str">
            <v>6" (150 mm) thick hollow block masonry</v>
          </cell>
        </row>
        <row r="5">
          <cell r="C5" t="str">
            <v>Cement sand mortar 1 : 4</v>
          </cell>
        </row>
        <row r="50">
          <cell r="C50" t="str">
            <v>8" (200 mm) thick hollow block masonry</v>
          </cell>
        </row>
        <row r="51">
          <cell r="C51" t="str">
            <v>Cement sand mortar 1 : 5</v>
          </cell>
        </row>
        <row r="122">
          <cell r="J122">
            <v>3042.2501022913252</v>
          </cell>
        </row>
        <row r="137">
          <cell r="H137">
            <v>8213.8268290810156</v>
          </cell>
        </row>
        <row r="141">
          <cell r="A141" t="str">
            <v>Providing and laying 1:2:4 cement concrete block masonry using Lawrencepur sand and Margalla crushed aggregate 1/2" (13mm) &amp; down gauge including scaffolding, raking out joints and curing in basement.</v>
          </cell>
        </row>
        <row r="213">
          <cell r="J213">
            <v>2146.573500967118</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v>
          </cell>
        </row>
        <row r="67">
          <cell r="J67">
            <v>99.0158445</v>
          </cell>
        </row>
        <row r="91">
          <cell r="H91">
            <v>268.75685558137502</v>
          </cell>
        </row>
      </sheetData>
      <sheetData sheetId="24">
        <row r="33">
          <cell r="J33">
            <v>1634.2627500000001</v>
          </cell>
        </row>
      </sheetData>
      <sheetData sheetId="25">
        <row r="15">
          <cell r="J15">
            <v>23.137650000000001</v>
          </cell>
        </row>
        <row r="21">
          <cell r="H21">
            <v>100.91004194134294</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v>
          </cell>
        </row>
        <row r="220">
          <cell r="H220">
            <v>8496.010638297872</v>
          </cell>
        </row>
        <row r="224">
          <cell r="A224" t="str">
            <v>Providing and fixing approved quality chromium plated towel rail with bracket and screws.</v>
          </cell>
        </row>
        <row r="239">
          <cell r="H239">
            <v>1834.5744680851062</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 xml:space="preserve">Providing and fixing  gulley trap with 4" (100mm) outlet, complete with 4" (100mm) thick 1:2:4 cement concrete using 3/4" (19mm) crushed aggregate for bed and kerb, 1/2" (13mm) thick cement plaster 1:3, 12"x12"x18" deep inside dimension chamber with C.I. </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Providing, laying, cutting, jointing, testing and disinfecting G.I. pipe line IIL or equivalent make including the cost of specials and cost of painting 2 coats with bitumen to pipes and specials after cleaning and wrapping tightly hessian cloth soaked in</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Providing and fixing G.I. corrugated sheet shutters with 2" x 2" x 1/4"angle iron frame as diagonal braces, gun metal roller and pulleys, angle iron top guides fixed to T-iron bottom track fixed in cement concrete 1:2:4 with rag bolts including locking ar</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88">
          <cell r="H88">
            <v>1027.2318749999999</v>
          </cell>
        </row>
        <row r="110">
          <cell r="H110">
            <v>1572.3708660000002</v>
          </cell>
        </row>
        <row r="132">
          <cell r="H132">
            <v>2360.4631605</v>
          </cell>
        </row>
        <row r="154">
          <cell r="H154">
            <v>3574.7669249999999</v>
          </cell>
        </row>
        <row r="176">
          <cell r="H176">
            <v>7722.5922719999999</v>
          </cell>
        </row>
        <row r="199">
          <cell r="H199">
            <v>2581.04475</v>
          </cell>
        </row>
        <row r="221">
          <cell r="H221">
            <v>7250.6214450000007</v>
          </cell>
        </row>
        <row r="243">
          <cell r="H243">
            <v>8779.1424750000006</v>
          </cell>
        </row>
        <row r="265">
          <cell r="H265">
            <v>495.2627280000001</v>
          </cell>
        </row>
        <row r="287">
          <cell r="H287">
            <v>807.54121799999996</v>
          </cell>
        </row>
        <row r="309">
          <cell r="H309">
            <v>1180.9742456249999</v>
          </cell>
        </row>
        <row r="331">
          <cell r="H331">
            <v>2450.2904325</v>
          </cell>
        </row>
        <row r="375">
          <cell r="H375">
            <v>4574.6059500000001</v>
          </cell>
        </row>
        <row r="397">
          <cell r="H397">
            <v>6533.1947250000003</v>
          </cell>
        </row>
        <row r="609">
          <cell r="H609">
            <v>33736.338467883361</v>
          </cell>
        </row>
        <row r="631">
          <cell r="H631">
            <v>2835.3594374999998</v>
          </cell>
        </row>
        <row r="645">
          <cell r="H645">
            <v>405446.40000000002</v>
          </cell>
        </row>
        <row r="667">
          <cell r="H667">
            <v>3346112.8886624998</v>
          </cell>
        </row>
        <row r="681">
          <cell r="H681">
            <v>4788145.1835000003</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697">
          <cell r="H1697">
            <v>2257.029</v>
          </cell>
        </row>
        <row r="1716">
          <cell r="H1716">
            <v>152570.196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cell r="B24" t="str">
            <v>COO</v>
          </cell>
          <cell r="D24" t="str">
            <v>Labourer</v>
          </cell>
          <cell r="G24" t="str">
            <v>Hrs</v>
          </cell>
          <cell r="H24" t="str">
            <v>@</v>
          </cell>
          <cell r="I24">
            <v>35</v>
          </cell>
        </row>
        <row r="43">
          <cell r="A43">
            <v>40</v>
          </cell>
          <cell r="B43" t="str">
            <v>GLA</v>
          </cell>
          <cell r="D43" t="str">
            <v>Glazier</v>
          </cell>
          <cell r="G43" t="str">
            <v>Hrs</v>
          </cell>
          <cell r="H43" t="str">
            <v>@</v>
          </cell>
          <cell r="I43">
            <v>35</v>
          </cell>
        </row>
      </sheetData>
      <sheetData sheetId="72" refreshError="1">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
      <sheetName val="Opt-II"/>
      <sheetName val="Opt-III"/>
      <sheetName val="Opt-IV"/>
      <sheetName val="Profile"/>
      <sheetName val="Sheet1"/>
      <sheetName val="Velocity Check"/>
      <sheetName val="Q~V"/>
      <sheetName val="G-20"/>
      <sheetName val="WBM 206"/>
      <sheetName val="Material"/>
      <sheetName val="Velocity_Check"/>
      <sheetName val="WS&amp;SI GPS"/>
      <sheetName val="CSR"/>
      <sheetName val="GENERAL ABSTRACT"/>
      <sheetName val="internal electrification GPS"/>
      <sheetName val="WBM_206"/>
      <sheetName val="Bw"/>
      <sheetName val="inWords"/>
      <sheetName val="Ext.Boq139"/>
      <sheetName val="BS-Notes"/>
      <sheetName val="MixBed"/>
      <sheetName val="CondPol"/>
      <sheetName val="cost 1"/>
      <sheetName val="Code 02"/>
      <sheetName val="Code 03"/>
      <sheetName val="Code 04"/>
      <sheetName val="Code 05"/>
      <sheetName val="Code 06"/>
      <sheetName val="Code 07"/>
      <sheetName val="Code 09"/>
      <sheetName val="measurment"/>
      <sheetName val="BOQ"/>
      <sheetName val="Sheet3"/>
      <sheetName val="Bill - 1"/>
      <sheetName val="PLT-SUM"/>
      <sheetName val="E-NS"/>
      <sheetName val="MATave I&amp;II MODEL"/>
      <sheetName val="Services"/>
      <sheetName val="B.O.Q"/>
      <sheetName val="MTL$-INTER"/>
      <sheetName val="MEASUREMENT"/>
      <sheetName val="Velocity_Check1"/>
      <sheetName val="WBM_2061"/>
      <sheetName val="MATave_I&amp;II_MODEL"/>
      <sheetName val="B_O_Q"/>
      <sheetName val="Matl Sum"/>
      <sheetName val="Sheet1 (2)"/>
      <sheetName val="Velocity_Check2"/>
      <sheetName val="WBM_2062"/>
      <sheetName val="MATave_I&amp;II_MODEL1"/>
      <sheetName val="B_O_Q1"/>
      <sheetName val="Ext_Boq139"/>
      <sheetName val="cost_1"/>
      <sheetName val="Code_02"/>
      <sheetName val="Code_03"/>
      <sheetName val="Code_04"/>
      <sheetName val="Code_05"/>
      <sheetName val="Code_06"/>
      <sheetName val="Code_07"/>
      <sheetName val="Code_09"/>
      <sheetName val="CostDB"/>
      <sheetName val="LIST"/>
      <sheetName val="Velocity_Check5"/>
      <sheetName val="WBM_2065"/>
      <sheetName val="Velocity_Check3"/>
      <sheetName val="WBM_2063"/>
      <sheetName val="Velocity_Check4"/>
      <sheetName val="WBM_2064"/>
    </sheetNames>
    <sheetDataSet>
      <sheetData sheetId="0">
        <row r="24">
          <cell r="F24">
            <v>1</v>
          </cell>
        </row>
      </sheetData>
      <sheetData sheetId="1">
        <row r="24">
          <cell r="F24">
            <v>1</v>
          </cell>
        </row>
      </sheetData>
      <sheetData sheetId="2">
        <row r="24">
          <cell r="F24">
            <v>1</v>
          </cell>
        </row>
      </sheetData>
      <sheetData sheetId="3">
        <row r="24">
          <cell r="F24">
            <v>1</v>
          </cell>
        </row>
      </sheetData>
      <sheetData sheetId="4">
        <row r="24">
          <cell r="F24">
            <v>1</v>
          </cell>
        </row>
      </sheetData>
      <sheetData sheetId="5" refreshError="1">
        <row r="24">
          <cell r="F24">
            <v>1</v>
          </cell>
        </row>
        <row r="25">
          <cell r="F25">
            <v>0.15</v>
          </cell>
        </row>
      </sheetData>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refreshError="1"/>
      <sheetData sheetId="35" refreshError="1"/>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sheetData sheetId="64"/>
      <sheetData sheetId="65"/>
      <sheetData sheetId="66"/>
      <sheetData sheetId="67"/>
      <sheetData sheetId="6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zoomScaleNormal="100" zoomScaleSheetLayoutView="100" workbookViewId="0">
      <selection activeCell="A8" sqref="A8:G8"/>
    </sheetView>
  </sheetViews>
  <sheetFormatPr defaultColWidth="9.1796875" defaultRowHeight="12.5"/>
  <cols>
    <col min="1" max="1" width="11.26953125" style="162" customWidth="1"/>
    <col min="2" max="2" width="54.26953125" style="163" customWidth="1"/>
    <col min="3" max="3" width="22.81640625" style="164" customWidth="1"/>
    <col min="4" max="4" width="14.1796875" style="163" bestFit="1" customWidth="1"/>
    <col min="5" max="5" width="11.453125" style="24" bestFit="1" customWidth="1"/>
    <col min="6" max="6" width="13.54296875" style="24" customWidth="1"/>
    <col min="7" max="7" width="15.7265625" style="89" customWidth="1"/>
    <col min="8" max="8" width="17.453125" style="11" customWidth="1"/>
    <col min="9" max="11" width="9.1796875" style="11"/>
    <col min="12" max="12" width="18.26953125" style="11" customWidth="1"/>
    <col min="13" max="16384" width="9.1796875" style="11"/>
  </cols>
  <sheetData>
    <row r="1" spans="1:7" s="1" customFormat="1" ht="19.899999999999999" customHeight="1">
      <c r="A1" s="424" t="s">
        <v>522</v>
      </c>
      <c r="B1" s="424"/>
      <c r="C1" s="424"/>
      <c r="D1" s="147"/>
      <c r="E1" s="147"/>
      <c r="F1" s="147"/>
      <c r="G1" s="147"/>
    </row>
    <row r="2" spans="1:7" s="1" customFormat="1" ht="15" customHeight="1">
      <c r="A2" s="148"/>
      <c r="B2" s="56"/>
      <c r="C2" s="149"/>
      <c r="D2" s="56"/>
      <c r="E2" s="56"/>
      <c r="F2" s="56"/>
      <c r="G2" s="56"/>
    </row>
    <row r="3" spans="1:7" s="1" customFormat="1" ht="33.65" customHeight="1">
      <c r="A3" s="425" t="s">
        <v>197</v>
      </c>
      <c r="B3" s="425"/>
      <c r="C3" s="425"/>
      <c r="D3" s="150"/>
      <c r="E3" s="150"/>
      <c r="F3" s="150"/>
      <c r="G3" s="150"/>
    </row>
    <row r="4" spans="1:7" s="103" customFormat="1" ht="14">
      <c r="A4" s="148"/>
      <c r="B4" s="56"/>
      <c r="C4" s="149"/>
      <c r="D4" s="56"/>
      <c r="E4" s="59"/>
      <c r="F4" s="151"/>
      <c r="G4" s="151"/>
    </row>
    <row r="5" spans="1:7" s="103" customFormat="1" ht="14">
      <c r="A5" s="424" t="s">
        <v>179</v>
      </c>
      <c r="B5" s="424"/>
      <c r="C5" s="424"/>
      <c r="D5" s="56"/>
      <c r="E5" s="59"/>
      <c r="F5" s="151"/>
      <c r="G5" s="151"/>
    </row>
    <row r="6" spans="1:7" s="103" customFormat="1" ht="14">
      <c r="A6" s="148"/>
      <c r="B6" s="56"/>
      <c r="C6" s="149"/>
      <c r="D6" s="56"/>
      <c r="E6" s="59"/>
      <c r="F6" s="151"/>
      <c r="G6" s="151"/>
    </row>
    <row r="7" spans="1:7" s="103" customFormat="1" ht="14">
      <c r="A7" s="426" t="s">
        <v>11</v>
      </c>
      <c r="B7" s="426"/>
      <c r="C7" s="426"/>
      <c r="D7" s="152"/>
      <c r="E7" s="152"/>
      <c r="F7" s="152"/>
      <c r="G7" s="152"/>
    </row>
    <row r="8" spans="1:7" s="103" customFormat="1" ht="13">
      <c r="A8" s="427"/>
      <c r="B8" s="427"/>
      <c r="C8" s="427"/>
      <c r="D8" s="427"/>
      <c r="E8" s="427"/>
      <c r="F8" s="427"/>
      <c r="G8" s="427"/>
    </row>
    <row r="9" spans="1:7" s="155" customFormat="1" ht="30" customHeight="1">
      <c r="A9" s="153" t="s">
        <v>180</v>
      </c>
      <c r="B9" s="153" t="s">
        <v>0</v>
      </c>
      <c r="C9" s="154" t="s">
        <v>181</v>
      </c>
      <c r="E9" s="156"/>
      <c r="F9" s="156"/>
      <c r="G9" s="156"/>
    </row>
    <row r="10" spans="1:7" ht="19.899999999999999" customHeight="1">
      <c r="A10" s="157">
        <v>1</v>
      </c>
      <c r="B10" s="168" t="s">
        <v>182</v>
      </c>
      <c r="C10" s="158"/>
      <c r="D10" s="24"/>
      <c r="F10" s="89"/>
      <c r="G10" s="11"/>
    </row>
    <row r="11" spans="1:7" ht="19.899999999999999" customHeight="1">
      <c r="A11" s="157">
        <v>2</v>
      </c>
      <c r="B11" s="168" t="s">
        <v>198</v>
      </c>
      <c r="C11" s="158"/>
      <c r="D11" s="24"/>
      <c r="F11" s="89"/>
      <c r="G11" s="11"/>
    </row>
    <row r="12" spans="1:7" ht="19.899999999999999" customHeight="1">
      <c r="A12" s="157">
        <v>3</v>
      </c>
      <c r="B12" s="168" t="s">
        <v>183</v>
      </c>
      <c r="C12" s="158"/>
      <c r="D12" s="24"/>
      <c r="F12" s="89"/>
      <c r="G12" s="11"/>
    </row>
    <row r="13" spans="1:7" s="64" customFormat="1" ht="19.899999999999999" customHeight="1">
      <c r="A13" s="422" t="s">
        <v>173</v>
      </c>
      <c r="B13" s="423"/>
      <c r="C13" s="159"/>
      <c r="D13" s="160"/>
      <c r="E13" s="160"/>
      <c r="F13" s="161"/>
    </row>
    <row r="14" spans="1:7" ht="15" customHeight="1"/>
  </sheetData>
  <mergeCells count="6">
    <mergeCell ref="A13:B13"/>
    <mergeCell ref="A1:C1"/>
    <mergeCell ref="A3:C3"/>
    <mergeCell ref="A5:C5"/>
    <mergeCell ref="A7:C7"/>
    <mergeCell ref="A8:G8"/>
  </mergeCells>
  <printOptions horizontalCentered="1"/>
  <pageMargins left="0.75" right="0.5" top="0.5" bottom="0.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63"/>
  <sheetViews>
    <sheetView topLeftCell="A50" zoomScaleNormal="100" zoomScaleSheetLayoutView="100" workbookViewId="0">
      <selection activeCell="L258" sqref="L258"/>
    </sheetView>
  </sheetViews>
  <sheetFormatPr defaultColWidth="9.1796875" defaultRowHeight="12.5"/>
  <cols>
    <col min="1" max="1" width="4.81640625" style="45" bestFit="1" customWidth="1"/>
    <col min="2" max="2" width="14.1796875" style="12" bestFit="1" customWidth="1"/>
    <col min="3" max="3" width="41.81640625" style="178" customWidth="1"/>
    <col min="4" max="4" width="5" style="98" bestFit="1" customWidth="1"/>
    <col min="5" max="5" width="5.26953125" style="146" bestFit="1" customWidth="1"/>
    <col min="6" max="6" width="6.54296875" style="24" bestFit="1" customWidth="1"/>
    <col min="7" max="7" width="9.1796875" style="89" bestFit="1" customWidth="1"/>
    <col min="8" max="8" width="14.1796875" style="89" bestFit="1" customWidth="1"/>
    <col min="9" max="11" width="16.7265625" style="89" customWidth="1"/>
    <col min="12" max="12" width="15.26953125" style="82" bestFit="1" customWidth="1"/>
    <col min="13" max="13" width="17" style="11" customWidth="1"/>
    <col min="14" max="14" width="11.54296875" style="11" bestFit="1" customWidth="1"/>
    <col min="15" max="15" width="43" style="11" customWidth="1"/>
    <col min="16" max="16" width="15" style="11" bestFit="1" customWidth="1"/>
    <col min="17" max="17" width="14" style="11" bestFit="1" customWidth="1"/>
    <col min="18" max="16384" width="9.1796875" style="11"/>
  </cols>
  <sheetData>
    <row r="1" spans="1:12" s="1" customFormat="1" ht="14">
      <c r="A1" s="429" t="s">
        <v>70</v>
      </c>
      <c r="B1" s="429"/>
      <c r="C1" s="429"/>
      <c r="D1" s="429"/>
      <c r="E1" s="429"/>
      <c r="F1" s="429"/>
      <c r="G1" s="429"/>
      <c r="H1" s="429"/>
      <c r="I1" s="56"/>
      <c r="J1" s="56"/>
      <c r="K1" s="56"/>
    </row>
    <row r="2" spans="1:12" s="1" customFormat="1" ht="14">
      <c r="A2" s="56"/>
      <c r="B2" s="56"/>
      <c r="C2" s="173"/>
      <c r="D2" s="6"/>
      <c r="E2" s="7"/>
      <c r="F2" s="56"/>
      <c r="G2" s="56"/>
      <c r="H2" s="56"/>
      <c r="I2" s="56"/>
      <c r="J2" s="56"/>
      <c r="K2" s="56"/>
    </row>
    <row r="3" spans="1:12" s="1" customFormat="1" ht="27.65" customHeight="1">
      <c r="A3" s="425" t="s">
        <v>197</v>
      </c>
      <c r="B3" s="429"/>
      <c r="C3" s="429"/>
      <c r="D3" s="429"/>
      <c r="E3" s="429"/>
      <c r="F3" s="429"/>
      <c r="G3" s="429"/>
      <c r="H3" s="429"/>
      <c r="I3" s="56"/>
      <c r="J3" s="57"/>
      <c r="K3" s="56"/>
    </row>
    <row r="4" spans="1:12" s="62" customFormat="1" ht="14">
      <c r="A4" s="58"/>
      <c r="B4" s="58"/>
      <c r="C4" s="173"/>
      <c r="D4" s="6"/>
      <c r="E4" s="7"/>
      <c r="F4" s="59"/>
      <c r="G4" s="60"/>
      <c r="H4" s="60"/>
      <c r="I4" s="60"/>
      <c r="J4" s="60"/>
      <c r="K4" s="60"/>
      <c r="L4" s="61"/>
    </row>
    <row r="5" spans="1:12" s="64" customFormat="1" ht="14">
      <c r="A5" s="430" t="s">
        <v>11</v>
      </c>
      <c r="B5" s="430"/>
      <c r="C5" s="430"/>
      <c r="D5" s="430"/>
      <c r="E5" s="430"/>
      <c r="F5" s="430"/>
      <c r="G5" s="430"/>
      <c r="H5" s="430"/>
      <c r="I5" s="63"/>
      <c r="J5" s="63"/>
      <c r="K5" s="63"/>
      <c r="L5" s="61"/>
    </row>
    <row r="6" spans="1:12" s="62" customFormat="1" ht="14">
      <c r="A6" s="58"/>
      <c r="B6" s="58"/>
      <c r="C6" s="173"/>
      <c r="D6" s="6"/>
      <c r="E6" s="7"/>
      <c r="F6" s="59"/>
      <c r="G6" s="60"/>
      <c r="H6" s="60"/>
      <c r="I6" s="60"/>
      <c r="J6" s="60"/>
      <c r="K6" s="60"/>
      <c r="L6" s="61"/>
    </row>
    <row r="7" spans="1:12" s="67" customFormat="1" ht="14">
      <c r="A7" s="432" t="s">
        <v>184</v>
      </c>
      <c r="B7" s="432"/>
      <c r="C7" s="432"/>
      <c r="D7" s="432"/>
      <c r="E7" s="432"/>
      <c r="F7" s="432"/>
      <c r="G7" s="432"/>
      <c r="H7" s="432"/>
      <c r="I7" s="65"/>
      <c r="J7" s="65"/>
      <c r="K7" s="65"/>
      <c r="L7" s="66"/>
    </row>
    <row r="8" spans="1:12" s="67" customFormat="1" ht="14">
      <c r="A8" s="68"/>
      <c r="B8" s="68"/>
      <c r="C8" s="174"/>
      <c r="D8" s="69"/>
      <c r="E8" s="65"/>
      <c r="F8" s="68"/>
      <c r="G8" s="68"/>
      <c r="H8" s="68"/>
      <c r="I8" s="65"/>
      <c r="J8" s="65"/>
      <c r="K8" s="65"/>
      <c r="L8" s="66"/>
    </row>
    <row r="9" spans="1:12" s="71" customFormat="1" ht="46">
      <c r="A9" s="188" t="s">
        <v>115</v>
      </c>
      <c r="B9" s="188" t="s">
        <v>147</v>
      </c>
      <c r="C9" s="189" t="s">
        <v>0</v>
      </c>
      <c r="D9" s="431" t="s">
        <v>1</v>
      </c>
      <c r="E9" s="431"/>
      <c r="F9" s="190" t="s">
        <v>9</v>
      </c>
      <c r="G9" s="191" t="s">
        <v>113</v>
      </c>
      <c r="H9" s="191" t="s">
        <v>114</v>
      </c>
      <c r="I9" s="57"/>
      <c r="J9" s="57"/>
      <c r="K9" s="57"/>
      <c r="L9" s="70"/>
    </row>
    <row r="10" spans="1:12" s="71" customFormat="1" ht="11.5">
      <c r="A10" s="72" t="s">
        <v>2</v>
      </c>
      <c r="B10" s="73" t="s">
        <v>3</v>
      </c>
      <c r="C10" s="172" t="s">
        <v>4</v>
      </c>
      <c r="D10" s="433" t="s">
        <v>5</v>
      </c>
      <c r="E10" s="433"/>
      <c r="F10" s="74" t="s">
        <v>10</v>
      </c>
      <c r="G10" s="75" t="s">
        <v>6</v>
      </c>
      <c r="H10" s="75" t="s">
        <v>8</v>
      </c>
      <c r="I10" s="76"/>
      <c r="J10" s="76"/>
      <c r="K10" s="76"/>
      <c r="L10" s="70"/>
    </row>
    <row r="11" spans="1:12">
      <c r="A11" s="77"/>
      <c r="B11" s="78"/>
      <c r="C11" s="175"/>
      <c r="D11" s="79"/>
      <c r="E11" s="80"/>
      <c r="F11" s="81"/>
      <c r="G11" s="15"/>
      <c r="H11" s="15"/>
      <c r="I11" s="15"/>
      <c r="J11" s="15"/>
      <c r="K11" s="15"/>
    </row>
    <row r="12" spans="1:12" ht="13">
      <c r="A12" s="83"/>
      <c r="B12" s="84"/>
      <c r="C12" s="176" t="s">
        <v>12</v>
      </c>
      <c r="D12" s="86"/>
      <c r="E12" s="87"/>
      <c r="F12" s="88"/>
    </row>
    <row r="13" spans="1:12" ht="13">
      <c r="A13" s="83"/>
      <c r="B13" s="84"/>
      <c r="C13" s="176"/>
      <c r="D13" s="86"/>
      <c r="E13" s="87"/>
      <c r="F13" s="88"/>
    </row>
    <row r="14" spans="1:12" ht="13">
      <c r="A14" s="90" t="s">
        <v>111</v>
      </c>
      <c r="B14" s="84"/>
      <c r="C14" s="85" t="s">
        <v>199</v>
      </c>
      <c r="D14" s="86"/>
      <c r="E14" s="87"/>
      <c r="F14" s="88"/>
    </row>
    <row r="15" spans="1:12" ht="13">
      <c r="A15" s="83"/>
      <c r="B15" s="84"/>
      <c r="C15" s="176"/>
      <c r="D15" s="86"/>
      <c r="E15" s="87"/>
      <c r="F15" s="88"/>
    </row>
    <row r="16" spans="1:12" ht="13">
      <c r="A16" s="90"/>
      <c r="B16" s="84"/>
      <c r="C16" s="85" t="s">
        <v>201</v>
      </c>
      <c r="D16" s="86"/>
      <c r="E16" s="87"/>
      <c r="F16" s="88"/>
    </row>
    <row r="17" spans="1:15" ht="13">
      <c r="A17" s="83"/>
      <c r="B17" s="84"/>
      <c r="C17" s="177"/>
      <c r="D17" s="91"/>
      <c r="E17" s="87"/>
      <c r="F17" s="88"/>
    </row>
    <row r="18" spans="1:15" s="40" customFormat="1" ht="13">
      <c r="A18" s="92"/>
      <c r="B18" s="38"/>
      <c r="C18" s="85" t="s">
        <v>22</v>
      </c>
      <c r="D18" s="86"/>
      <c r="E18" s="93"/>
      <c r="F18" s="94"/>
      <c r="G18" s="95"/>
      <c r="H18" s="95"/>
      <c r="I18" s="95"/>
      <c r="J18" s="95"/>
      <c r="K18" s="95"/>
      <c r="L18" s="96"/>
    </row>
    <row r="19" spans="1:15">
      <c r="B19" s="97"/>
      <c r="E19" s="99"/>
      <c r="G19" s="21"/>
      <c r="H19" s="21"/>
      <c r="I19" s="21"/>
      <c r="J19" s="21"/>
      <c r="K19" s="21"/>
    </row>
    <row r="20" spans="1:15" ht="25">
      <c r="A20" s="12">
        <v>1</v>
      </c>
      <c r="B20" s="2" t="s">
        <v>23</v>
      </c>
      <c r="C20" s="3" t="s">
        <v>24</v>
      </c>
      <c r="D20" s="51">
        <v>1000</v>
      </c>
      <c r="E20" s="52" t="s">
        <v>71</v>
      </c>
      <c r="F20" s="100">
        <v>4450</v>
      </c>
      <c r="G20" s="101"/>
      <c r="H20" s="102"/>
      <c r="I20" s="170"/>
      <c r="J20" s="21"/>
      <c r="K20" s="21"/>
      <c r="M20" s="23"/>
      <c r="O20" s="24"/>
    </row>
    <row r="21" spans="1:15">
      <c r="B21" s="42"/>
      <c r="E21" s="99"/>
      <c r="F21" s="100"/>
      <c r="G21" s="101"/>
      <c r="H21" s="102"/>
      <c r="I21" s="21"/>
      <c r="J21" s="21"/>
      <c r="K21" s="21"/>
      <c r="M21" s="23"/>
      <c r="O21" s="24"/>
    </row>
    <row r="22" spans="1:15" s="103" customFormat="1" ht="25">
      <c r="A22" s="12">
        <f>A20+1</f>
        <v>2</v>
      </c>
      <c r="B22" s="2" t="s">
        <v>25</v>
      </c>
      <c r="C22" s="3" t="s">
        <v>26</v>
      </c>
      <c r="D22" s="51">
        <v>1000</v>
      </c>
      <c r="E22" s="52" t="s">
        <v>71</v>
      </c>
      <c r="F22" s="100">
        <v>450</v>
      </c>
      <c r="G22" s="101"/>
      <c r="H22" s="102"/>
      <c r="I22" s="170"/>
      <c r="J22" s="21"/>
      <c r="K22" s="21"/>
      <c r="L22" s="82"/>
      <c r="M22" s="23"/>
      <c r="O22" s="24"/>
    </row>
    <row r="23" spans="1:15" s="103" customFormat="1">
      <c r="A23" s="45"/>
      <c r="B23" s="104"/>
      <c r="C23" s="179"/>
      <c r="D23" s="51"/>
      <c r="E23" s="52"/>
      <c r="F23" s="100"/>
      <c r="G23" s="101"/>
      <c r="H23" s="102"/>
      <c r="I23" s="21"/>
      <c r="J23" s="21"/>
      <c r="K23" s="21"/>
      <c r="L23" s="82"/>
      <c r="M23" s="23"/>
      <c r="O23" s="24"/>
    </row>
    <row r="24" spans="1:15" ht="37.5">
      <c r="A24" s="12">
        <f>A22+1</f>
        <v>3</v>
      </c>
      <c r="B24" s="2" t="s">
        <v>27</v>
      </c>
      <c r="C24" s="3" t="s">
        <v>148</v>
      </c>
      <c r="D24" s="51">
        <v>1000</v>
      </c>
      <c r="E24" s="52" t="s">
        <v>71</v>
      </c>
      <c r="F24" s="100">
        <v>200</v>
      </c>
      <c r="G24" s="101"/>
      <c r="H24" s="102"/>
      <c r="I24" s="21"/>
      <c r="J24" s="21"/>
      <c r="K24" s="21"/>
      <c r="L24" s="105"/>
      <c r="M24" s="23"/>
      <c r="O24" s="24"/>
    </row>
    <row r="25" spans="1:15">
      <c r="B25" s="42"/>
      <c r="D25" s="51"/>
      <c r="E25" s="52"/>
      <c r="F25" s="100"/>
      <c r="G25" s="101"/>
      <c r="H25" s="102"/>
      <c r="I25" s="21"/>
      <c r="J25" s="21"/>
      <c r="K25" s="21"/>
      <c r="M25" s="23"/>
      <c r="O25" s="24"/>
    </row>
    <row r="26" spans="1:15" ht="25">
      <c r="A26" s="12">
        <f>A24+1</f>
        <v>4</v>
      </c>
      <c r="B26" s="2" t="s">
        <v>28</v>
      </c>
      <c r="C26" s="3" t="s">
        <v>29</v>
      </c>
      <c r="D26" s="51">
        <v>1000</v>
      </c>
      <c r="E26" s="52" t="s">
        <v>71</v>
      </c>
      <c r="F26" s="100">
        <v>250</v>
      </c>
      <c r="G26" s="101"/>
      <c r="H26" s="102"/>
      <c r="I26" s="21"/>
      <c r="J26" s="21"/>
      <c r="K26" s="21"/>
      <c r="M26" s="23"/>
      <c r="O26" s="24"/>
    </row>
    <row r="27" spans="1:15">
      <c r="D27" s="51"/>
      <c r="E27" s="52"/>
      <c r="F27" s="100"/>
      <c r="G27" s="101"/>
      <c r="H27" s="102"/>
      <c r="I27" s="21"/>
      <c r="J27" s="21"/>
      <c r="K27" s="21"/>
      <c r="M27" s="23"/>
      <c r="O27" s="24"/>
    </row>
    <row r="28" spans="1:15" ht="25">
      <c r="A28" s="12">
        <f>A26+1</f>
        <v>5</v>
      </c>
      <c r="B28" s="2" t="s">
        <v>30</v>
      </c>
      <c r="C28" s="3" t="s">
        <v>31</v>
      </c>
      <c r="D28" s="51">
        <v>1000</v>
      </c>
      <c r="E28" s="52" t="s">
        <v>71</v>
      </c>
      <c r="F28" s="100">
        <v>6390</v>
      </c>
      <c r="G28" s="101"/>
      <c r="H28" s="102"/>
      <c r="I28" s="21"/>
      <c r="J28" s="21"/>
      <c r="K28" s="21"/>
      <c r="M28" s="23"/>
      <c r="O28" s="24"/>
    </row>
    <row r="29" spans="1:15">
      <c r="D29" s="51"/>
      <c r="E29" s="52"/>
      <c r="F29" s="100"/>
      <c r="G29" s="101"/>
      <c r="H29" s="102"/>
      <c r="I29" s="21"/>
      <c r="J29" s="21"/>
      <c r="K29" s="21"/>
      <c r="M29" s="23"/>
    </row>
    <row r="30" spans="1:15" ht="25">
      <c r="A30" s="12">
        <f>A28+1</f>
        <v>6</v>
      </c>
      <c r="B30" s="2" t="s">
        <v>161</v>
      </c>
      <c r="C30" s="3" t="s">
        <v>162</v>
      </c>
      <c r="D30" s="51">
        <v>1000</v>
      </c>
      <c r="E30" s="52" t="s">
        <v>71</v>
      </c>
      <c r="F30" s="100">
        <v>2870</v>
      </c>
      <c r="G30" s="101"/>
      <c r="H30" s="102"/>
      <c r="I30" s="21"/>
      <c r="J30" s="21"/>
      <c r="K30" s="21"/>
      <c r="M30" s="23"/>
      <c r="O30" s="24"/>
    </row>
    <row r="31" spans="1:15">
      <c r="D31" s="51"/>
      <c r="E31" s="52"/>
      <c r="F31" s="100"/>
      <c r="G31" s="101"/>
      <c r="H31" s="102"/>
      <c r="I31" s="21"/>
      <c r="J31" s="21"/>
      <c r="K31" s="21"/>
      <c r="M31" s="23"/>
    </row>
    <row r="32" spans="1:15" s="40" customFormat="1" ht="13">
      <c r="A32" s="92"/>
      <c r="B32" s="38"/>
      <c r="C32" s="176" t="s">
        <v>32</v>
      </c>
      <c r="D32" s="51"/>
      <c r="E32" s="52"/>
      <c r="F32" s="100"/>
      <c r="G32" s="101"/>
      <c r="H32" s="102"/>
      <c r="I32" s="21"/>
      <c r="J32" s="21"/>
      <c r="K32" s="21"/>
      <c r="L32" s="82"/>
      <c r="M32" s="23"/>
    </row>
    <row r="33" spans="1:15" s="40" customFormat="1" ht="13">
      <c r="A33" s="92"/>
      <c r="B33" s="38"/>
      <c r="C33" s="176"/>
      <c r="D33" s="51"/>
      <c r="E33" s="52"/>
      <c r="F33" s="100"/>
      <c r="G33" s="101"/>
      <c r="H33" s="102"/>
      <c r="I33" s="21"/>
      <c r="J33" s="21"/>
      <c r="K33" s="21"/>
      <c r="L33" s="96"/>
      <c r="M33" s="23"/>
    </row>
    <row r="34" spans="1:15" ht="25">
      <c r="A34" s="12">
        <f>A30+1</f>
        <v>7</v>
      </c>
      <c r="B34" s="2" t="s">
        <v>33</v>
      </c>
      <c r="C34" s="3" t="s">
        <v>34</v>
      </c>
      <c r="D34" s="51">
        <v>100</v>
      </c>
      <c r="E34" s="52" t="s">
        <v>72</v>
      </c>
      <c r="F34" s="100">
        <v>500</v>
      </c>
      <c r="G34" s="101"/>
      <c r="H34" s="102"/>
      <c r="I34" s="21"/>
      <c r="J34" s="21"/>
      <c r="K34" s="21"/>
      <c r="M34" s="23"/>
    </row>
    <row r="35" spans="1:15" s="103" customFormat="1" ht="13">
      <c r="A35" s="18"/>
      <c r="B35" s="106"/>
      <c r="C35" s="179"/>
      <c r="D35" s="51"/>
      <c r="E35" s="52"/>
      <c r="F35" s="100"/>
      <c r="G35" s="101"/>
      <c r="H35" s="102"/>
      <c r="I35" s="15"/>
      <c r="J35" s="15"/>
      <c r="K35" s="15"/>
      <c r="L35" s="82"/>
      <c r="M35" s="23"/>
    </row>
    <row r="36" spans="1:15" ht="25">
      <c r="A36" s="12">
        <f>A34+1</f>
        <v>8</v>
      </c>
      <c r="B36" s="2" t="s">
        <v>35</v>
      </c>
      <c r="C36" s="3" t="s">
        <v>36</v>
      </c>
      <c r="D36" s="51">
        <v>100</v>
      </c>
      <c r="E36" s="52" t="s">
        <v>73</v>
      </c>
      <c r="F36" s="100">
        <v>70</v>
      </c>
      <c r="G36" s="101"/>
      <c r="H36" s="102"/>
      <c r="I36" s="21"/>
      <c r="J36" s="21"/>
      <c r="K36" s="21"/>
      <c r="M36" s="23"/>
    </row>
    <row r="37" spans="1:15" s="103" customFormat="1">
      <c r="A37" s="12"/>
      <c r="B37" s="2"/>
      <c r="C37" s="3"/>
      <c r="D37" s="51"/>
      <c r="E37" s="52"/>
      <c r="F37" s="100"/>
      <c r="G37" s="101"/>
      <c r="H37" s="102"/>
      <c r="I37" s="107"/>
      <c r="J37" s="107"/>
      <c r="K37" s="107"/>
      <c r="L37" s="82"/>
      <c r="M37" s="23"/>
    </row>
    <row r="38" spans="1:15" ht="25">
      <c r="A38" s="12">
        <f>A36+1</f>
        <v>9</v>
      </c>
      <c r="B38" s="2" t="s">
        <v>19</v>
      </c>
      <c r="C38" s="3" t="s">
        <v>37</v>
      </c>
      <c r="D38" s="51">
        <v>100</v>
      </c>
      <c r="E38" s="52" t="s">
        <v>73</v>
      </c>
      <c r="F38" s="100">
        <v>890</v>
      </c>
      <c r="G38" s="101"/>
      <c r="H38" s="102"/>
      <c r="I38" s="21"/>
      <c r="J38" s="21"/>
      <c r="K38" s="21"/>
      <c r="M38" s="23"/>
    </row>
    <row r="39" spans="1:15">
      <c r="A39" s="12"/>
      <c r="D39" s="51"/>
      <c r="E39" s="52"/>
      <c r="F39" s="100"/>
      <c r="G39" s="101"/>
      <c r="H39" s="102"/>
      <c r="I39" s="21"/>
      <c r="J39" s="21"/>
      <c r="K39" s="21"/>
      <c r="M39" s="23"/>
    </row>
    <row r="40" spans="1:15" ht="25">
      <c r="A40" s="12">
        <f>A38+1</f>
        <v>10</v>
      </c>
      <c r="B40" s="2" t="s">
        <v>64</v>
      </c>
      <c r="C40" s="3" t="s">
        <v>105</v>
      </c>
      <c r="D40" s="51">
        <v>100</v>
      </c>
      <c r="E40" s="52" t="s">
        <v>72</v>
      </c>
      <c r="F40" s="100">
        <v>2010</v>
      </c>
      <c r="G40" s="101"/>
      <c r="H40" s="102"/>
      <c r="I40" s="21"/>
      <c r="J40" s="21"/>
      <c r="K40" s="21"/>
      <c r="M40" s="23"/>
    </row>
    <row r="41" spans="1:15">
      <c r="A41" s="12"/>
      <c r="B41" s="2"/>
      <c r="D41" s="51"/>
      <c r="E41" s="52"/>
      <c r="F41" s="100"/>
      <c r="G41" s="21"/>
      <c r="H41" s="102"/>
      <c r="I41" s="21"/>
      <c r="J41" s="21"/>
      <c r="K41" s="21"/>
      <c r="M41" s="23"/>
    </row>
    <row r="42" spans="1:15" ht="37.5">
      <c r="A42" s="12">
        <f>A40+1</f>
        <v>11</v>
      </c>
      <c r="B42" s="2" t="s">
        <v>149</v>
      </c>
      <c r="C42" s="3" t="s">
        <v>65</v>
      </c>
      <c r="D42" s="51">
        <v>100</v>
      </c>
      <c r="E42" s="52" t="s">
        <v>73</v>
      </c>
      <c r="F42" s="100">
        <v>1360</v>
      </c>
      <c r="G42" s="101"/>
      <c r="H42" s="102"/>
      <c r="I42" s="21"/>
      <c r="J42" s="21"/>
      <c r="K42" s="21"/>
      <c r="M42" s="23"/>
    </row>
    <row r="43" spans="1:15">
      <c r="A43" s="12"/>
      <c r="B43" s="2"/>
      <c r="D43" s="51"/>
      <c r="E43" s="52"/>
      <c r="F43" s="100"/>
      <c r="G43" s="21"/>
      <c r="H43" s="102"/>
      <c r="I43" s="21"/>
      <c r="J43" s="21"/>
      <c r="K43" s="21"/>
      <c r="M43" s="23"/>
    </row>
    <row r="44" spans="1:15" ht="37.5">
      <c r="A44" s="12">
        <f>A42+1</f>
        <v>12</v>
      </c>
      <c r="B44" s="2" t="s">
        <v>150</v>
      </c>
      <c r="C44" s="3" t="s">
        <v>116</v>
      </c>
      <c r="D44" s="51">
        <v>100</v>
      </c>
      <c r="E44" s="52" t="s">
        <v>73</v>
      </c>
      <c r="F44" s="100">
        <v>460</v>
      </c>
      <c r="G44" s="101"/>
      <c r="H44" s="102"/>
      <c r="I44" s="21"/>
      <c r="J44" s="21"/>
      <c r="K44" s="21"/>
      <c r="M44" s="23"/>
    </row>
    <row r="45" spans="1:15">
      <c r="A45" s="12"/>
      <c r="D45" s="51"/>
      <c r="E45" s="52"/>
      <c r="F45" s="100"/>
      <c r="G45" s="101"/>
      <c r="H45" s="102"/>
      <c r="I45" s="21"/>
      <c r="J45" s="21"/>
      <c r="K45" s="21"/>
      <c r="M45" s="23"/>
    </row>
    <row r="46" spans="1:15" ht="25">
      <c r="A46" s="12">
        <f>A44+1</f>
        <v>13</v>
      </c>
      <c r="B46" s="2" t="s">
        <v>63</v>
      </c>
      <c r="C46" s="3" t="s">
        <v>159</v>
      </c>
      <c r="D46" s="51">
        <v>100</v>
      </c>
      <c r="E46" s="52" t="s">
        <v>72</v>
      </c>
      <c r="F46" s="100">
        <v>1300</v>
      </c>
      <c r="G46" s="101"/>
      <c r="H46" s="102"/>
      <c r="I46" s="21"/>
      <c r="J46" s="21"/>
      <c r="K46" s="21"/>
      <c r="M46" s="23"/>
    </row>
    <row r="47" spans="1:15">
      <c r="A47" s="12"/>
      <c r="D47" s="51"/>
      <c r="E47" s="52"/>
      <c r="F47" s="100"/>
      <c r="G47" s="101"/>
      <c r="H47" s="102"/>
      <c r="I47" s="21"/>
      <c r="J47" s="21"/>
      <c r="K47" s="21"/>
      <c r="M47" s="23"/>
    </row>
    <row r="48" spans="1:15" ht="28.9" customHeight="1">
      <c r="A48" s="12">
        <f>A46+1</f>
        <v>14</v>
      </c>
      <c r="B48" s="2" t="s">
        <v>38</v>
      </c>
      <c r="C48" s="3" t="s">
        <v>39</v>
      </c>
      <c r="D48" s="51">
        <v>100</v>
      </c>
      <c r="E48" s="52" t="s">
        <v>74</v>
      </c>
      <c r="F48" s="100">
        <v>14600</v>
      </c>
      <c r="G48" s="101"/>
      <c r="H48" s="102"/>
      <c r="I48" s="21"/>
      <c r="J48" s="21"/>
      <c r="K48" s="21"/>
      <c r="M48" s="23"/>
      <c r="N48" s="23"/>
      <c r="O48" s="23"/>
    </row>
    <row r="49" spans="1:18">
      <c r="A49" s="12"/>
      <c r="D49" s="51"/>
      <c r="E49" s="52"/>
      <c r="F49" s="100"/>
      <c r="G49" s="108"/>
      <c r="H49" s="102"/>
      <c r="I49" s="21"/>
      <c r="J49" s="21"/>
      <c r="K49" s="21"/>
      <c r="M49" s="23"/>
      <c r="N49" s="23"/>
      <c r="O49" s="23"/>
    </row>
    <row r="50" spans="1:18" ht="28.9" customHeight="1">
      <c r="A50" s="12">
        <f>A48+1</f>
        <v>15</v>
      </c>
      <c r="B50" s="2" t="s">
        <v>21</v>
      </c>
      <c r="C50" s="3" t="s">
        <v>20</v>
      </c>
      <c r="D50" s="51">
        <v>100</v>
      </c>
      <c r="E50" s="52" t="s">
        <v>74</v>
      </c>
      <c r="F50" s="100">
        <v>7040</v>
      </c>
      <c r="G50" s="101"/>
      <c r="H50" s="102"/>
      <c r="I50" s="21"/>
      <c r="J50" s="21"/>
      <c r="K50" s="21"/>
      <c r="M50" s="23"/>
      <c r="O50" s="23"/>
      <c r="P50" s="23"/>
      <c r="Q50" s="11">
        <v>260000</v>
      </c>
      <c r="R50" s="23">
        <f>P50/Q50</f>
        <v>0</v>
      </c>
    </row>
    <row r="51" spans="1:18">
      <c r="A51" s="12"/>
      <c r="C51" s="5"/>
      <c r="D51" s="51"/>
      <c r="E51" s="52"/>
      <c r="F51" s="100"/>
      <c r="G51" s="101"/>
      <c r="H51" s="102"/>
      <c r="I51" s="21"/>
      <c r="J51" s="21"/>
      <c r="K51" s="21"/>
      <c r="M51" s="23"/>
    </row>
    <row r="52" spans="1:18" ht="25">
      <c r="A52" s="12">
        <f>A50+1</f>
        <v>16</v>
      </c>
      <c r="B52" s="41" t="s">
        <v>61</v>
      </c>
      <c r="C52" s="5" t="s">
        <v>177</v>
      </c>
      <c r="D52" s="51">
        <v>1</v>
      </c>
      <c r="E52" s="52" t="s">
        <v>7</v>
      </c>
      <c r="F52" s="100">
        <v>55</v>
      </c>
      <c r="G52" s="101"/>
      <c r="H52" s="102"/>
      <c r="I52" s="21"/>
      <c r="J52" s="21"/>
      <c r="K52" s="21"/>
      <c r="M52" s="23"/>
    </row>
    <row r="53" spans="1:18">
      <c r="A53" s="12"/>
      <c r="C53" s="5"/>
      <c r="D53" s="51"/>
      <c r="E53" s="52"/>
      <c r="F53" s="100"/>
      <c r="G53" s="101"/>
      <c r="H53" s="102"/>
      <c r="I53" s="21"/>
      <c r="J53" s="21"/>
      <c r="K53" s="21"/>
      <c r="M53" s="23"/>
    </row>
    <row r="54" spans="1:18" ht="37.5">
      <c r="A54" s="12">
        <f>A52+1</f>
        <v>17</v>
      </c>
      <c r="B54" s="41" t="s">
        <v>99</v>
      </c>
      <c r="C54" s="3" t="s">
        <v>178</v>
      </c>
      <c r="D54" s="51">
        <v>100</v>
      </c>
      <c r="E54" s="52" t="s">
        <v>57</v>
      </c>
      <c r="F54" s="100">
        <v>3620</v>
      </c>
      <c r="G54" s="101"/>
      <c r="H54" s="102"/>
      <c r="I54" s="21"/>
      <c r="J54" s="21"/>
      <c r="K54" s="21"/>
      <c r="M54" s="23"/>
      <c r="O54" s="23"/>
      <c r="P54" s="23"/>
    </row>
    <row r="55" spans="1:18">
      <c r="A55" s="12"/>
      <c r="B55" s="41"/>
      <c r="C55" s="5"/>
      <c r="D55" s="51"/>
      <c r="E55" s="52"/>
      <c r="F55" s="100"/>
      <c r="G55" s="101"/>
      <c r="H55" s="102"/>
      <c r="I55" s="21"/>
      <c r="J55" s="21"/>
      <c r="K55" s="21"/>
      <c r="M55" s="23"/>
    </row>
    <row r="56" spans="1:18" ht="37.5">
      <c r="A56" s="12">
        <f>A54+1</f>
        <v>18</v>
      </c>
      <c r="B56" s="41" t="s">
        <v>100</v>
      </c>
      <c r="C56" s="3" t="s">
        <v>101</v>
      </c>
      <c r="D56" s="51">
        <v>100</v>
      </c>
      <c r="E56" s="52" t="s">
        <v>57</v>
      </c>
      <c r="F56" s="100">
        <v>8310</v>
      </c>
      <c r="G56" s="101"/>
      <c r="H56" s="102"/>
      <c r="I56" s="21"/>
      <c r="J56" s="21"/>
      <c r="K56" s="21"/>
      <c r="M56" s="23"/>
    </row>
    <row r="57" spans="1:18">
      <c r="A57" s="12"/>
      <c r="D57" s="51"/>
      <c r="E57" s="52"/>
      <c r="F57" s="100"/>
      <c r="G57" s="101"/>
      <c r="H57" s="102"/>
      <c r="I57" s="21"/>
      <c r="J57" s="21"/>
      <c r="K57" s="21"/>
      <c r="M57" s="23"/>
    </row>
    <row r="58" spans="1:18" s="40" customFormat="1" ht="13">
      <c r="A58" s="92"/>
      <c r="B58" s="38"/>
      <c r="C58" s="176" t="s">
        <v>112</v>
      </c>
      <c r="D58" s="51"/>
      <c r="E58" s="52"/>
      <c r="F58" s="100"/>
      <c r="G58" s="101"/>
      <c r="H58" s="102"/>
      <c r="I58" s="21"/>
      <c r="J58" s="21"/>
      <c r="K58" s="21"/>
      <c r="L58" s="82"/>
      <c r="M58" s="23"/>
    </row>
    <row r="59" spans="1:18" s="40" customFormat="1" ht="13">
      <c r="A59" s="92"/>
      <c r="B59" s="38"/>
      <c r="C59" s="176"/>
      <c r="D59" s="51"/>
      <c r="E59" s="52"/>
      <c r="F59" s="100"/>
      <c r="G59" s="101"/>
      <c r="H59" s="102"/>
      <c r="I59" s="21"/>
      <c r="J59" s="21"/>
      <c r="K59" s="21"/>
      <c r="L59" s="82"/>
      <c r="M59" s="23"/>
    </row>
    <row r="60" spans="1:18" ht="25">
      <c r="A60" s="12">
        <f>A56+1</f>
        <v>19</v>
      </c>
      <c r="B60" s="2" t="s">
        <v>117</v>
      </c>
      <c r="C60" s="3" t="s">
        <v>118</v>
      </c>
      <c r="D60" s="51">
        <v>100</v>
      </c>
      <c r="E60" s="52" t="s">
        <v>72</v>
      </c>
      <c r="F60" s="100">
        <f>1585</f>
        <v>1585</v>
      </c>
      <c r="G60" s="101"/>
      <c r="H60" s="102"/>
      <c r="I60" s="21"/>
      <c r="J60" s="21"/>
      <c r="K60" s="21"/>
      <c r="M60" s="23"/>
    </row>
    <row r="61" spans="1:18" ht="13">
      <c r="A61" s="92"/>
      <c r="B61" s="8"/>
      <c r="C61" s="5"/>
      <c r="D61" s="51"/>
      <c r="E61" s="52"/>
      <c r="F61" s="100"/>
      <c r="G61" s="109"/>
      <c r="H61" s="102"/>
      <c r="I61" s="22"/>
      <c r="J61" s="22"/>
      <c r="K61" s="22"/>
      <c r="M61" s="23"/>
    </row>
    <row r="62" spans="1:18" ht="25">
      <c r="A62" s="12">
        <f>A60+1</f>
        <v>20</v>
      </c>
      <c r="B62" s="2" t="s">
        <v>119</v>
      </c>
      <c r="C62" s="3" t="s">
        <v>120</v>
      </c>
      <c r="D62" s="51">
        <v>100</v>
      </c>
      <c r="E62" s="52" t="s">
        <v>72</v>
      </c>
      <c r="F62" s="100">
        <v>1275</v>
      </c>
      <c r="G62" s="101"/>
      <c r="H62" s="102"/>
      <c r="I62" s="21"/>
      <c r="J62" s="21"/>
      <c r="K62" s="21"/>
      <c r="L62" s="22"/>
      <c r="M62" s="23"/>
    </row>
    <row r="63" spans="1:18" ht="13">
      <c r="A63" s="92"/>
      <c r="B63" s="5"/>
      <c r="C63" s="5"/>
      <c r="D63" s="51"/>
      <c r="E63" s="52"/>
      <c r="F63" s="100"/>
      <c r="G63" s="109"/>
      <c r="H63" s="102"/>
      <c r="I63" s="22"/>
      <c r="J63" s="22"/>
      <c r="K63" s="22"/>
      <c r="M63" s="23"/>
    </row>
    <row r="64" spans="1:18" ht="25">
      <c r="A64" s="12">
        <f>A62+1</f>
        <v>21</v>
      </c>
      <c r="B64" s="2" t="s">
        <v>121</v>
      </c>
      <c r="C64" s="3" t="s">
        <v>122</v>
      </c>
      <c r="D64" s="51">
        <v>100</v>
      </c>
      <c r="E64" s="52" t="s">
        <v>72</v>
      </c>
      <c r="F64" s="100">
        <v>230</v>
      </c>
      <c r="G64" s="101"/>
      <c r="H64" s="102"/>
      <c r="I64" s="21"/>
      <c r="J64" s="21"/>
      <c r="K64" s="21"/>
      <c r="L64" s="22"/>
      <c r="M64" s="23"/>
    </row>
    <row r="65" spans="1:13" ht="13">
      <c r="A65" s="92"/>
      <c r="B65" s="5"/>
      <c r="C65" s="5"/>
      <c r="D65" s="51"/>
      <c r="E65" s="52"/>
      <c r="F65" s="100"/>
      <c r="G65" s="101"/>
      <c r="H65" s="102"/>
      <c r="I65" s="21"/>
      <c r="J65" s="21"/>
      <c r="K65" s="21"/>
      <c r="L65" s="22"/>
      <c r="M65" s="23"/>
    </row>
    <row r="66" spans="1:13" s="40" customFormat="1" ht="13">
      <c r="A66" s="92"/>
      <c r="B66" s="38"/>
      <c r="C66" s="176" t="s">
        <v>40</v>
      </c>
      <c r="D66" s="51"/>
      <c r="E66" s="52"/>
      <c r="F66" s="100"/>
      <c r="G66" s="101"/>
      <c r="H66" s="102"/>
      <c r="I66" s="21"/>
      <c r="J66" s="21"/>
      <c r="K66" s="21"/>
      <c r="L66" s="82"/>
      <c r="M66" s="23"/>
    </row>
    <row r="67" spans="1:13" ht="13">
      <c r="A67" s="92"/>
      <c r="C67" s="5"/>
      <c r="D67" s="51"/>
      <c r="E67" s="52"/>
      <c r="F67" s="100"/>
      <c r="G67" s="101"/>
      <c r="H67" s="102"/>
      <c r="I67" s="21"/>
      <c r="J67" s="21"/>
      <c r="K67" s="21"/>
      <c r="M67" s="23"/>
    </row>
    <row r="68" spans="1:13" ht="25">
      <c r="A68" s="12">
        <f>A64+1</f>
        <v>22</v>
      </c>
      <c r="B68" s="2" t="s">
        <v>123</v>
      </c>
      <c r="C68" s="3" t="s">
        <v>124</v>
      </c>
      <c r="D68" s="51">
        <v>100</v>
      </c>
      <c r="E68" s="52" t="s">
        <v>57</v>
      </c>
      <c r="F68" s="100">
        <v>1440</v>
      </c>
      <c r="G68" s="101"/>
      <c r="H68" s="102"/>
      <c r="I68" s="21"/>
      <c r="J68" s="21"/>
      <c r="K68" s="21"/>
      <c r="L68" s="22"/>
      <c r="M68" s="23"/>
    </row>
    <row r="69" spans="1:13" ht="13">
      <c r="A69" s="2"/>
      <c r="B69" s="9"/>
      <c r="C69" s="3"/>
      <c r="D69" s="51"/>
      <c r="E69" s="52"/>
      <c r="F69" s="100"/>
      <c r="G69" s="101"/>
      <c r="H69" s="102"/>
      <c r="I69" s="21"/>
      <c r="J69" s="21"/>
      <c r="K69" s="21"/>
      <c r="L69" s="96"/>
      <c r="M69" s="23"/>
    </row>
    <row r="70" spans="1:13" ht="13">
      <c r="A70" s="2">
        <f>A68+1</f>
        <v>23</v>
      </c>
      <c r="B70" s="9" t="s">
        <v>125</v>
      </c>
      <c r="C70" s="3" t="s">
        <v>126</v>
      </c>
      <c r="D70" s="51">
        <v>1</v>
      </c>
      <c r="E70" s="99" t="s">
        <v>84</v>
      </c>
      <c r="F70" s="100">
        <f>4*1600/1530+1</f>
        <v>5.1830065359477127</v>
      </c>
      <c r="G70" s="101"/>
      <c r="H70" s="102"/>
      <c r="I70" s="21"/>
      <c r="J70" s="21"/>
      <c r="K70" s="21"/>
      <c r="L70" s="96"/>
      <c r="M70" s="23"/>
    </row>
    <row r="71" spans="1:13" ht="13">
      <c r="A71" s="2"/>
      <c r="C71" s="5"/>
      <c r="D71" s="51"/>
      <c r="E71" s="52"/>
      <c r="F71" s="100"/>
      <c r="G71" s="101"/>
      <c r="H71" s="102"/>
      <c r="I71" s="21"/>
      <c r="J71" s="21"/>
      <c r="K71" s="21"/>
      <c r="L71" s="96"/>
      <c r="M71" s="23"/>
    </row>
    <row r="72" spans="1:13" s="40" customFormat="1" ht="13">
      <c r="A72" s="2"/>
      <c r="B72" s="38"/>
      <c r="C72" s="176" t="s">
        <v>41</v>
      </c>
      <c r="D72" s="51"/>
      <c r="E72" s="52"/>
      <c r="F72" s="100"/>
      <c r="G72" s="101"/>
      <c r="H72" s="102"/>
      <c r="I72" s="21"/>
      <c r="J72" s="21"/>
      <c r="K72" s="21"/>
      <c r="L72" s="82"/>
      <c r="M72" s="23"/>
    </row>
    <row r="73" spans="1:13" s="33" customFormat="1">
      <c r="A73" s="110"/>
      <c r="B73" s="110"/>
      <c r="C73" s="3"/>
      <c r="D73" s="51"/>
      <c r="E73" s="52"/>
      <c r="F73" s="100"/>
      <c r="G73" s="101"/>
      <c r="H73" s="102"/>
      <c r="I73" s="21"/>
      <c r="J73" s="21"/>
      <c r="K73" s="21"/>
      <c r="L73" s="82"/>
      <c r="M73" s="23"/>
    </row>
    <row r="74" spans="1:13" ht="25">
      <c r="A74" s="12">
        <f>A70+1</f>
        <v>24</v>
      </c>
      <c r="B74" s="4" t="s">
        <v>189</v>
      </c>
      <c r="C74" s="3" t="s">
        <v>190</v>
      </c>
      <c r="D74" s="51">
        <v>100</v>
      </c>
      <c r="E74" s="52" t="s">
        <v>73</v>
      </c>
      <c r="F74" s="100">
        <v>30</v>
      </c>
      <c r="G74" s="101"/>
      <c r="H74" s="102"/>
      <c r="I74" s="21"/>
      <c r="J74" s="21"/>
      <c r="K74" s="21"/>
      <c r="L74" s="22"/>
      <c r="M74" s="23"/>
    </row>
    <row r="75" spans="1:13" ht="13">
      <c r="A75" s="92"/>
      <c r="B75" s="5"/>
      <c r="C75" s="5"/>
      <c r="D75" s="51"/>
      <c r="E75" s="52"/>
      <c r="F75" s="100"/>
      <c r="G75" s="101"/>
      <c r="H75" s="102"/>
      <c r="I75" s="21"/>
      <c r="J75" s="21"/>
      <c r="K75" s="21"/>
      <c r="L75" s="22"/>
      <c r="M75" s="23"/>
    </row>
    <row r="76" spans="1:13" ht="25">
      <c r="A76" s="12">
        <f>A74+1</f>
        <v>25</v>
      </c>
      <c r="B76" s="4" t="s">
        <v>153</v>
      </c>
      <c r="C76" s="3" t="s">
        <v>133</v>
      </c>
      <c r="D76" s="51">
        <v>100</v>
      </c>
      <c r="E76" s="52" t="s">
        <v>57</v>
      </c>
      <c r="F76" s="100">
        <v>1440</v>
      </c>
      <c r="G76" s="101"/>
      <c r="H76" s="102"/>
      <c r="I76" s="21"/>
      <c r="J76" s="21"/>
      <c r="K76" s="21"/>
      <c r="L76" s="22"/>
      <c r="M76" s="23"/>
    </row>
    <row r="77" spans="1:13" ht="13">
      <c r="A77" s="92"/>
      <c r="B77" s="5"/>
      <c r="C77" s="5"/>
      <c r="D77" s="51"/>
      <c r="E77" s="52"/>
      <c r="F77" s="100"/>
      <c r="G77" s="101"/>
      <c r="H77" s="102"/>
      <c r="I77" s="21"/>
      <c r="J77" s="21"/>
      <c r="K77" s="21"/>
      <c r="L77" s="22"/>
      <c r="M77" s="23"/>
    </row>
    <row r="78" spans="1:13" s="103" customFormat="1" ht="25">
      <c r="A78" s="2">
        <f>A76+1</f>
        <v>26</v>
      </c>
      <c r="B78" s="2" t="s">
        <v>42</v>
      </c>
      <c r="C78" s="3" t="s">
        <v>160</v>
      </c>
      <c r="D78" s="51">
        <v>100</v>
      </c>
      <c r="E78" s="52" t="s">
        <v>75</v>
      </c>
      <c r="F78" s="100">
        <v>170</v>
      </c>
      <c r="G78" s="101"/>
      <c r="H78" s="102"/>
      <c r="I78" s="21"/>
      <c r="J78" s="21"/>
      <c r="K78" s="21"/>
      <c r="L78" s="82"/>
      <c r="M78" s="23"/>
    </row>
    <row r="79" spans="1:13" s="103" customFormat="1">
      <c r="A79" s="2"/>
      <c r="B79" s="2"/>
      <c r="C79" s="3"/>
      <c r="D79" s="51"/>
      <c r="E79" s="52"/>
      <c r="F79" s="100"/>
      <c r="G79" s="101"/>
      <c r="H79" s="102"/>
      <c r="I79" s="21"/>
      <c r="J79" s="21"/>
      <c r="K79" s="21"/>
      <c r="L79" s="82"/>
      <c r="M79" s="23"/>
    </row>
    <row r="80" spans="1:13" s="103" customFormat="1" ht="37.5">
      <c r="A80" s="2">
        <f>A78+1</f>
        <v>27</v>
      </c>
      <c r="B80" s="2" t="s">
        <v>102</v>
      </c>
      <c r="C80" s="3" t="s">
        <v>104</v>
      </c>
      <c r="D80" s="51">
        <v>100</v>
      </c>
      <c r="E80" s="52" t="s">
        <v>75</v>
      </c>
      <c r="F80" s="100">
        <v>1270</v>
      </c>
      <c r="G80" s="101"/>
      <c r="H80" s="102"/>
      <c r="I80" s="21"/>
      <c r="J80" s="21"/>
      <c r="K80" s="21"/>
      <c r="L80" s="82"/>
      <c r="M80" s="23"/>
    </row>
    <row r="81" spans="1:13" ht="13">
      <c r="A81" s="46"/>
      <c r="D81" s="51"/>
      <c r="E81" s="52"/>
      <c r="F81" s="100"/>
      <c r="G81" s="101"/>
      <c r="H81" s="102"/>
      <c r="I81" s="21"/>
      <c r="J81" s="21"/>
      <c r="K81" s="21"/>
      <c r="L81" s="111"/>
      <c r="M81" s="23"/>
    </row>
    <row r="82" spans="1:13" s="103" customFormat="1" ht="37.5">
      <c r="A82" s="2">
        <f>A80+1</f>
        <v>28</v>
      </c>
      <c r="B82" s="2" t="s">
        <v>152</v>
      </c>
      <c r="C82" s="3" t="s">
        <v>103</v>
      </c>
      <c r="D82" s="51">
        <v>100</v>
      </c>
      <c r="E82" s="52" t="s">
        <v>75</v>
      </c>
      <c r="F82" s="100">
        <v>1090</v>
      </c>
      <c r="G82" s="101"/>
      <c r="H82" s="102"/>
      <c r="I82" s="21"/>
      <c r="J82" s="21"/>
      <c r="K82" s="21"/>
      <c r="L82" s="82"/>
      <c r="M82" s="23"/>
    </row>
    <row r="83" spans="1:13" ht="13">
      <c r="A83" s="46"/>
      <c r="D83" s="51"/>
      <c r="E83" s="52"/>
      <c r="F83" s="100"/>
      <c r="G83" s="101"/>
      <c r="H83" s="102"/>
      <c r="I83" s="21"/>
      <c r="J83" s="21"/>
      <c r="K83" s="21"/>
      <c r="L83" s="111"/>
      <c r="M83" s="23"/>
    </row>
    <row r="84" spans="1:13" s="103" customFormat="1" ht="37.5">
      <c r="A84" s="2">
        <f>A82+1</f>
        <v>29</v>
      </c>
      <c r="B84" s="2" t="s">
        <v>164</v>
      </c>
      <c r="C84" s="3" t="s">
        <v>163</v>
      </c>
      <c r="D84" s="51">
        <v>100</v>
      </c>
      <c r="E84" s="52" t="s">
        <v>75</v>
      </c>
      <c r="F84" s="100">
        <v>20</v>
      </c>
      <c r="G84" s="101"/>
      <c r="H84" s="102"/>
      <c r="I84" s="21"/>
      <c r="J84" s="21"/>
      <c r="K84" s="21"/>
      <c r="L84" s="82"/>
      <c r="M84" s="23"/>
    </row>
    <row r="85" spans="1:13" ht="13">
      <c r="A85" s="46"/>
      <c r="D85" s="51"/>
      <c r="E85" s="52"/>
      <c r="F85" s="100"/>
      <c r="G85" s="101"/>
      <c r="H85" s="102"/>
      <c r="I85" s="21"/>
      <c r="J85" s="21"/>
      <c r="K85" s="21"/>
      <c r="L85" s="111"/>
      <c r="M85" s="23"/>
    </row>
    <row r="86" spans="1:13" s="103" customFormat="1" ht="25">
      <c r="A86" s="2">
        <f>A84+1</f>
        <v>30</v>
      </c>
      <c r="B86" s="2" t="s">
        <v>90</v>
      </c>
      <c r="C86" s="3" t="s">
        <v>91</v>
      </c>
      <c r="D86" s="51">
        <v>100</v>
      </c>
      <c r="E86" s="52" t="s">
        <v>75</v>
      </c>
      <c r="F86" s="100">
        <v>350</v>
      </c>
      <c r="G86" s="101"/>
      <c r="H86" s="102"/>
      <c r="I86" s="21"/>
      <c r="J86" s="21"/>
      <c r="K86" s="21"/>
      <c r="L86" s="82"/>
      <c r="M86" s="23"/>
    </row>
    <row r="87" spans="1:13" ht="13">
      <c r="A87" s="46"/>
      <c r="D87" s="51"/>
      <c r="E87" s="52"/>
      <c r="F87" s="100"/>
      <c r="G87" s="101"/>
      <c r="H87" s="102"/>
      <c r="I87" s="21"/>
      <c r="J87" s="21"/>
      <c r="K87" s="21"/>
      <c r="L87" s="111"/>
      <c r="M87" s="23"/>
    </row>
    <row r="88" spans="1:13" s="103" customFormat="1" ht="25">
      <c r="A88" s="2">
        <f>A86+1</f>
        <v>31</v>
      </c>
      <c r="B88" s="112" t="s">
        <v>191</v>
      </c>
      <c r="C88" s="3" t="s">
        <v>194</v>
      </c>
      <c r="D88" s="51">
        <v>100</v>
      </c>
      <c r="E88" s="52" t="s">
        <v>13</v>
      </c>
      <c r="F88" s="100">
        <v>330</v>
      </c>
      <c r="G88" s="101"/>
      <c r="H88" s="102"/>
      <c r="I88" s="21"/>
      <c r="J88" s="21"/>
      <c r="K88" s="21"/>
      <c r="L88" s="82"/>
      <c r="M88" s="23"/>
    </row>
    <row r="89" spans="1:13" ht="13">
      <c r="A89" s="46"/>
      <c r="B89" s="112"/>
      <c r="C89" s="3"/>
      <c r="D89" s="51"/>
      <c r="E89" s="52"/>
      <c r="F89" s="100"/>
      <c r="G89" s="101"/>
      <c r="H89" s="102"/>
      <c r="I89" s="21"/>
      <c r="J89" s="21"/>
      <c r="K89" s="21"/>
      <c r="L89" s="111"/>
      <c r="M89" s="23"/>
    </row>
    <row r="90" spans="1:13" ht="50">
      <c r="A90" s="2">
        <f>A88+1</f>
        <v>32</v>
      </c>
      <c r="B90" s="112" t="s">
        <v>92</v>
      </c>
      <c r="C90" s="3" t="s">
        <v>154</v>
      </c>
      <c r="D90" s="51">
        <v>100</v>
      </c>
      <c r="E90" s="52" t="s">
        <v>57</v>
      </c>
      <c r="F90" s="100">
        <v>190</v>
      </c>
      <c r="G90" s="101"/>
      <c r="H90" s="102"/>
      <c r="I90" s="21"/>
      <c r="J90" s="21"/>
      <c r="K90" s="21"/>
      <c r="M90" s="23"/>
    </row>
    <row r="91" spans="1:13" s="33" customFormat="1">
      <c r="A91" s="110"/>
      <c r="B91" s="110"/>
      <c r="C91" s="3"/>
      <c r="D91" s="51"/>
      <c r="E91" s="52"/>
      <c r="F91" s="100"/>
      <c r="G91" s="101"/>
      <c r="H91" s="102"/>
      <c r="I91" s="21"/>
      <c r="J91" s="21"/>
      <c r="K91" s="21"/>
      <c r="L91" s="82"/>
      <c r="M91" s="23"/>
    </row>
    <row r="92" spans="1:13" ht="50">
      <c r="A92" s="2">
        <f>A90+1</f>
        <v>33</v>
      </c>
      <c r="B92" s="112" t="s">
        <v>151</v>
      </c>
      <c r="C92" s="3" t="s">
        <v>155</v>
      </c>
      <c r="D92" s="51">
        <v>100</v>
      </c>
      <c r="E92" s="52" t="s">
        <v>57</v>
      </c>
      <c r="F92" s="100">
        <v>150</v>
      </c>
      <c r="G92" s="101"/>
      <c r="H92" s="102"/>
      <c r="I92" s="21"/>
      <c r="J92" s="21"/>
      <c r="K92" s="21"/>
      <c r="M92" s="23"/>
    </row>
    <row r="93" spans="1:13" s="33" customFormat="1">
      <c r="A93" s="110"/>
      <c r="B93" s="110"/>
      <c r="C93" s="3"/>
      <c r="D93" s="51"/>
      <c r="E93" s="52"/>
      <c r="F93" s="100"/>
      <c r="G93" s="101"/>
      <c r="H93" s="102"/>
      <c r="I93" s="21"/>
      <c r="J93" s="21"/>
      <c r="K93" s="21"/>
      <c r="L93" s="82"/>
      <c r="M93" s="23"/>
    </row>
    <row r="94" spans="1:13" ht="50">
      <c r="A94" s="2">
        <f>A92+1</f>
        <v>34</v>
      </c>
      <c r="B94" s="112" t="s">
        <v>151</v>
      </c>
      <c r="C94" s="3" t="s">
        <v>165</v>
      </c>
      <c r="D94" s="51">
        <v>100</v>
      </c>
      <c r="E94" s="52" t="s">
        <v>57</v>
      </c>
      <c r="F94" s="100">
        <v>5</v>
      </c>
      <c r="G94" s="101"/>
      <c r="H94" s="102"/>
      <c r="I94" s="21"/>
      <c r="J94" s="21"/>
      <c r="K94" s="21"/>
      <c r="M94" s="23"/>
    </row>
    <row r="95" spans="1:13" s="33" customFormat="1">
      <c r="A95" s="110"/>
      <c r="B95" s="110"/>
      <c r="C95" s="3"/>
      <c r="D95" s="51"/>
      <c r="E95" s="52"/>
      <c r="F95" s="100"/>
      <c r="G95" s="101"/>
      <c r="H95" s="102"/>
      <c r="I95" s="21"/>
      <c r="J95" s="21"/>
      <c r="K95" s="21"/>
      <c r="L95" s="82"/>
      <c r="M95" s="23"/>
    </row>
    <row r="96" spans="1:13" s="103" customFormat="1" ht="25">
      <c r="A96" s="2">
        <f>A94+1</f>
        <v>35</v>
      </c>
      <c r="B96" s="112" t="s">
        <v>192</v>
      </c>
      <c r="C96" s="3" t="s">
        <v>193</v>
      </c>
      <c r="D96" s="51">
        <v>100</v>
      </c>
      <c r="E96" s="52" t="s">
        <v>13</v>
      </c>
      <c r="F96" s="100">
        <v>110</v>
      </c>
      <c r="G96" s="101"/>
      <c r="H96" s="102"/>
      <c r="I96" s="21"/>
      <c r="J96" s="21"/>
      <c r="K96" s="21"/>
      <c r="L96" s="82"/>
      <c r="M96" s="23"/>
    </row>
    <row r="97" spans="1:20" ht="13">
      <c r="A97" s="46"/>
      <c r="B97" s="112"/>
      <c r="C97" s="3"/>
      <c r="D97" s="51"/>
      <c r="E97" s="52"/>
      <c r="F97" s="100"/>
      <c r="G97" s="101"/>
      <c r="H97" s="102"/>
      <c r="I97" s="21"/>
      <c r="J97" s="21"/>
      <c r="K97" s="21"/>
      <c r="L97" s="111"/>
      <c r="M97" s="23"/>
    </row>
    <row r="98" spans="1:20" s="40" customFormat="1" ht="13">
      <c r="A98" s="12"/>
      <c r="B98" s="38"/>
      <c r="C98" s="176" t="s">
        <v>43</v>
      </c>
      <c r="D98" s="51"/>
      <c r="E98" s="52"/>
      <c r="F98" s="100"/>
      <c r="G98" s="101"/>
      <c r="H98" s="102"/>
      <c r="I98" s="21"/>
      <c r="J98" s="21"/>
      <c r="K98" s="21"/>
      <c r="L98" s="111"/>
      <c r="M98" s="23"/>
    </row>
    <row r="99" spans="1:20" s="40" customFormat="1" ht="13">
      <c r="A99" s="92"/>
      <c r="B99" s="38"/>
      <c r="C99" s="176"/>
      <c r="D99" s="51"/>
      <c r="E99" s="52"/>
      <c r="F99" s="100"/>
      <c r="G99" s="101"/>
      <c r="H99" s="102"/>
      <c r="I99" s="21"/>
      <c r="J99" s="21"/>
      <c r="K99" s="21"/>
      <c r="L99" s="111"/>
      <c r="M99" s="23"/>
    </row>
    <row r="100" spans="1:20">
      <c r="A100" s="2">
        <f>A96+1</f>
        <v>36</v>
      </c>
      <c r="B100" s="2" t="s">
        <v>44</v>
      </c>
      <c r="C100" s="3" t="s">
        <v>45</v>
      </c>
      <c r="D100" s="51">
        <v>100</v>
      </c>
      <c r="E100" s="52" t="s">
        <v>75</v>
      </c>
      <c r="F100" s="100">
        <f>5100+850+230</f>
        <v>6180</v>
      </c>
      <c r="G100" s="101"/>
      <c r="H100" s="102"/>
      <c r="I100" s="21"/>
      <c r="J100" s="21"/>
      <c r="K100" s="21"/>
      <c r="M100" s="23"/>
    </row>
    <row r="101" spans="1:20" ht="13">
      <c r="A101" s="92"/>
      <c r="D101" s="51"/>
      <c r="E101" s="52"/>
      <c r="F101" s="100"/>
      <c r="G101" s="101"/>
      <c r="H101" s="102"/>
      <c r="I101" s="21"/>
      <c r="J101" s="21"/>
      <c r="K101" s="21"/>
      <c r="M101" s="23"/>
    </row>
    <row r="102" spans="1:20" ht="25">
      <c r="A102" s="2">
        <f>A100+1</f>
        <v>37</v>
      </c>
      <c r="B102" s="2" t="s">
        <v>46</v>
      </c>
      <c r="C102" s="3" t="s">
        <v>47</v>
      </c>
      <c r="D102" s="51">
        <v>100</v>
      </c>
      <c r="E102" s="52" t="s">
        <v>57</v>
      </c>
      <c r="F102" s="100">
        <f>1280+2060+110</f>
        <v>3450</v>
      </c>
      <c r="G102" s="101"/>
      <c r="H102" s="102"/>
      <c r="I102" s="21"/>
      <c r="J102" s="21"/>
      <c r="K102" s="21"/>
      <c r="L102" s="111"/>
      <c r="M102" s="23"/>
    </row>
    <row r="103" spans="1:20" ht="13">
      <c r="A103" s="92"/>
      <c r="B103" s="113"/>
      <c r="C103" s="5"/>
      <c r="D103" s="51"/>
      <c r="E103" s="52"/>
      <c r="F103" s="100"/>
      <c r="G103" s="101"/>
      <c r="H103" s="102"/>
      <c r="I103" s="21"/>
      <c r="J103" s="21"/>
      <c r="K103" s="21"/>
      <c r="L103" s="43"/>
      <c r="M103" s="23"/>
    </row>
    <row r="104" spans="1:20" ht="25">
      <c r="A104" s="2">
        <f>A102+1</f>
        <v>38</v>
      </c>
      <c r="B104" s="2" t="s">
        <v>77</v>
      </c>
      <c r="C104" s="3" t="s">
        <v>48</v>
      </c>
      <c r="D104" s="51">
        <v>100</v>
      </c>
      <c r="E104" s="52" t="s">
        <v>75</v>
      </c>
      <c r="F104" s="100">
        <v>1360</v>
      </c>
      <c r="G104" s="101"/>
      <c r="H104" s="102"/>
      <c r="I104" s="21"/>
      <c r="J104" s="21"/>
      <c r="K104" s="21"/>
      <c r="M104" s="23"/>
    </row>
    <row r="105" spans="1:20" ht="13">
      <c r="A105" s="92"/>
      <c r="B105" s="4"/>
      <c r="C105" s="3"/>
      <c r="D105" s="51"/>
      <c r="E105" s="52"/>
      <c r="F105" s="100"/>
      <c r="G105" s="101"/>
      <c r="H105" s="102"/>
      <c r="I105" s="21"/>
      <c r="J105" s="21"/>
      <c r="K105" s="21"/>
      <c r="M105" s="23"/>
      <c r="N105" s="109"/>
      <c r="O105" s="109"/>
      <c r="P105" s="109"/>
      <c r="Q105" s="114"/>
      <c r="R105" s="109"/>
      <c r="S105" s="23"/>
      <c r="T105" s="23"/>
    </row>
    <row r="106" spans="1:20" ht="25">
      <c r="A106" s="2">
        <f>A104+1</f>
        <v>39</v>
      </c>
      <c r="B106" s="2" t="s">
        <v>516</v>
      </c>
      <c r="C106" s="3" t="s">
        <v>127</v>
      </c>
      <c r="D106" s="51">
        <v>100</v>
      </c>
      <c r="E106" s="52" t="s">
        <v>75</v>
      </c>
      <c r="F106" s="100">
        <v>1230</v>
      </c>
      <c r="G106" s="101"/>
      <c r="H106" s="102"/>
      <c r="I106" s="21"/>
      <c r="J106" s="21"/>
      <c r="K106" s="21"/>
      <c r="M106" s="23"/>
    </row>
    <row r="107" spans="1:20" ht="13">
      <c r="A107" s="92"/>
      <c r="B107" s="4"/>
      <c r="C107" s="3"/>
      <c r="D107" s="51"/>
      <c r="E107" s="52"/>
      <c r="F107" s="100"/>
      <c r="G107" s="101"/>
      <c r="H107" s="102"/>
      <c r="I107" s="21"/>
      <c r="J107" s="21"/>
      <c r="K107" s="21"/>
      <c r="M107" s="23"/>
      <c r="N107" s="109"/>
      <c r="O107" s="109"/>
      <c r="P107" s="109"/>
      <c r="Q107" s="114"/>
      <c r="R107" s="109"/>
      <c r="S107" s="23"/>
      <c r="T107" s="23"/>
    </row>
    <row r="108" spans="1:20" ht="25">
      <c r="A108" s="2">
        <f>A106+1</f>
        <v>40</v>
      </c>
      <c r="B108" s="2" t="s">
        <v>128</v>
      </c>
      <c r="C108" s="3" t="s">
        <v>129</v>
      </c>
      <c r="D108" s="51">
        <v>100</v>
      </c>
      <c r="E108" s="52" t="s">
        <v>75</v>
      </c>
      <c r="F108" s="100">
        <f>2270</f>
        <v>2270</v>
      </c>
      <c r="G108" s="101"/>
      <c r="H108" s="102"/>
      <c r="I108" s="21"/>
      <c r="J108" s="21"/>
      <c r="K108" s="21"/>
      <c r="M108" s="23"/>
    </row>
    <row r="109" spans="1:20" ht="13">
      <c r="A109" s="92"/>
      <c r="B109" s="4"/>
      <c r="C109" s="3"/>
      <c r="D109" s="51"/>
      <c r="E109" s="52"/>
      <c r="F109" s="100"/>
      <c r="G109" s="101"/>
      <c r="H109" s="102"/>
      <c r="I109" s="21"/>
      <c r="J109" s="21"/>
      <c r="K109" s="21"/>
      <c r="M109" s="23"/>
      <c r="N109" s="109"/>
      <c r="O109" s="109"/>
      <c r="P109" s="109"/>
      <c r="Q109" s="114"/>
      <c r="R109" s="109"/>
      <c r="S109" s="23"/>
      <c r="T109" s="23"/>
    </row>
    <row r="110" spans="1:20" ht="25">
      <c r="A110" s="2">
        <f>A108+1</f>
        <v>41</v>
      </c>
      <c r="B110" s="2" t="s">
        <v>517</v>
      </c>
      <c r="C110" s="3" t="s">
        <v>130</v>
      </c>
      <c r="D110" s="51">
        <v>100</v>
      </c>
      <c r="E110" s="52" t="s">
        <v>75</v>
      </c>
      <c r="F110" s="100">
        <v>470</v>
      </c>
      <c r="G110" s="101"/>
      <c r="H110" s="102"/>
      <c r="I110" s="21"/>
      <c r="J110" s="21"/>
      <c r="K110" s="21"/>
      <c r="M110" s="23"/>
    </row>
    <row r="111" spans="1:20" ht="13">
      <c r="A111" s="92"/>
      <c r="B111" s="4"/>
      <c r="C111" s="3"/>
      <c r="D111" s="51"/>
      <c r="E111" s="52"/>
      <c r="F111" s="100"/>
      <c r="G111" s="101"/>
      <c r="H111" s="102"/>
      <c r="I111" s="21"/>
      <c r="J111" s="21"/>
      <c r="K111" s="21"/>
      <c r="M111" s="23"/>
      <c r="N111" s="109"/>
      <c r="O111" s="109"/>
      <c r="P111" s="109"/>
      <c r="Q111" s="114"/>
      <c r="R111" s="109"/>
      <c r="S111" s="23"/>
      <c r="T111" s="23"/>
    </row>
    <row r="112" spans="1:20" ht="25">
      <c r="A112" s="2">
        <f>A110+1</f>
        <v>42</v>
      </c>
      <c r="B112" s="4" t="s">
        <v>131</v>
      </c>
      <c r="C112" s="3" t="s">
        <v>132</v>
      </c>
      <c r="D112" s="51">
        <v>100</v>
      </c>
      <c r="E112" s="52" t="s">
        <v>75</v>
      </c>
      <c r="F112" s="100">
        <f>F108+F110</f>
        <v>2740</v>
      </c>
      <c r="G112" s="101"/>
      <c r="H112" s="102"/>
      <c r="I112" s="21"/>
      <c r="J112" s="21"/>
      <c r="K112" s="21"/>
      <c r="M112" s="23"/>
    </row>
    <row r="113" spans="1:20" ht="13">
      <c r="A113" s="92"/>
      <c r="B113" s="4"/>
      <c r="C113" s="3"/>
      <c r="D113" s="51"/>
      <c r="E113" s="52"/>
      <c r="F113" s="100"/>
      <c r="G113" s="101"/>
      <c r="H113" s="102"/>
      <c r="I113" s="21"/>
      <c r="J113" s="21"/>
      <c r="K113" s="21"/>
      <c r="M113" s="23"/>
      <c r="N113" s="109"/>
      <c r="O113" s="109"/>
      <c r="P113" s="109"/>
      <c r="Q113" s="114"/>
      <c r="R113" s="109"/>
      <c r="S113" s="23"/>
      <c r="T113" s="23"/>
    </row>
    <row r="114" spans="1:20" s="40" customFormat="1" ht="13">
      <c r="A114" s="92"/>
      <c r="B114" s="38"/>
      <c r="C114" s="176" t="s">
        <v>49</v>
      </c>
      <c r="D114" s="51"/>
      <c r="E114" s="52"/>
      <c r="F114" s="100"/>
      <c r="G114" s="101"/>
      <c r="H114" s="102"/>
      <c r="I114" s="21"/>
      <c r="J114" s="21"/>
      <c r="K114" s="21"/>
      <c r="L114" s="82"/>
      <c r="M114" s="23"/>
    </row>
    <row r="115" spans="1:20" s="40" customFormat="1" ht="13">
      <c r="A115" s="92"/>
      <c r="B115" s="38"/>
      <c r="C115" s="176"/>
      <c r="D115" s="51"/>
      <c r="E115" s="52"/>
      <c r="F115" s="100"/>
      <c r="G115" s="101"/>
      <c r="H115" s="102"/>
      <c r="I115" s="21"/>
      <c r="J115" s="21"/>
      <c r="K115" s="21"/>
      <c r="L115" s="82"/>
      <c r="M115" s="23"/>
    </row>
    <row r="116" spans="1:20" ht="13">
      <c r="A116" s="2">
        <f>A112+1</f>
        <v>43</v>
      </c>
      <c r="B116" s="4" t="s">
        <v>79</v>
      </c>
      <c r="C116" s="3" t="s">
        <v>78</v>
      </c>
      <c r="D116" s="51">
        <v>100</v>
      </c>
      <c r="E116" s="52" t="s">
        <v>57</v>
      </c>
      <c r="F116" s="100">
        <v>2590</v>
      </c>
      <c r="G116" s="101"/>
      <c r="H116" s="102"/>
      <c r="I116" s="21"/>
      <c r="J116" s="21"/>
      <c r="K116" s="21"/>
      <c r="L116" s="96"/>
      <c r="M116" s="23"/>
    </row>
    <row r="117" spans="1:20" ht="13">
      <c r="A117" s="92"/>
      <c r="B117" s="113"/>
      <c r="C117" s="5"/>
      <c r="D117" s="51"/>
      <c r="E117" s="52"/>
      <c r="F117" s="100"/>
      <c r="G117" s="101"/>
      <c r="H117" s="102"/>
      <c r="I117" s="21"/>
      <c r="J117" s="21"/>
      <c r="K117" s="21"/>
      <c r="L117" s="96"/>
      <c r="M117" s="23"/>
    </row>
    <row r="118" spans="1:20" ht="37.5">
      <c r="A118" s="2">
        <f>A116+1</f>
        <v>44</v>
      </c>
      <c r="B118" s="4" t="s">
        <v>94</v>
      </c>
      <c r="C118" s="3" t="s">
        <v>156</v>
      </c>
      <c r="D118" s="51">
        <v>100</v>
      </c>
      <c r="E118" s="52" t="s">
        <v>57</v>
      </c>
      <c r="F118" s="100">
        <f>F116</f>
        <v>2590</v>
      </c>
      <c r="G118" s="101"/>
      <c r="H118" s="102"/>
      <c r="I118" s="21"/>
      <c r="J118" s="21"/>
      <c r="K118" s="21"/>
      <c r="L118" s="96"/>
      <c r="M118" s="23"/>
    </row>
    <row r="119" spans="1:20" ht="13">
      <c r="A119" s="92"/>
      <c r="B119" s="113"/>
      <c r="C119" s="5"/>
      <c r="D119" s="51"/>
      <c r="E119" s="52"/>
      <c r="F119" s="100"/>
      <c r="G119" s="101"/>
      <c r="H119" s="102"/>
      <c r="I119" s="21"/>
      <c r="J119" s="21"/>
      <c r="K119" s="21"/>
      <c r="L119" s="96"/>
      <c r="M119" s="23"/>
    </row>
    <row r="120" spans="1:20" ht="13">
      <c r="A120" s="2">
        <f>A118+1</f>
        <v>45</v>
      </c>
      <c r="B120" s="4" t="s">
        <v>80</v>
      </c>
      <c r="C120" s="3" t="s">
        <v>81</v>
      </c>
      <c r="D120" s="51">
        <v>100</v>
      </c>
      <c r="E120" s="52" t="s">
        <v>75</v>
      </c>
      <c r="F120" s="100">
        <f>F116</f>
        <v>2590</v>
      </c>
      <c r="G120" s="101"/>
      <c r="H120" s="102"/>
      <c r="I120" s="21"/>
      <c r="J120" s="21"/>
      <c r="K120" s="21"/>
      <c r="L120" s="96"/>
      <c r="M120" s="23"/>
    </row>
    <row r="121" spans="1:20" ht="13">
      <c r="A121" s="92"/>
      <c r="C121" s="5"/>
      <c r="D121" s="51"/>
      <c r="E121" s="52"/>
      <c r="F121" s="100"/>
      <c r="G121" s="101"/>
      <c r="H121" s="102"/>
      <c r="I121" s="21"/>
      <c r="J121" s="21"/>
      <c r="K121" s="21"/>
      <c r="M121" s="23"/>
    </row>
    <row r="122" spans="1:20" ht="25">
      <c r="A122" s="2">
        <f>A120+1</f>
        <v>46</v>
      </c>
      <c r="B122" s="4" t="s">
        <v>50</v>
      </c>
      <c r="C122" s="3" t="s">
        <v>51</v>
      </c>
      <c r="D122" s="51">
        <v>100</v>
      </c>
      <c r="E122" s="52" t="s">
        <v>57</v>
      </c>
      <c r="F122" s="100">
        <v>5050</v>
      </c>
      <c r="G122" s="101"/>
      <c r="H122" s="102"/>
      <c r="I122" s="21"/>
      <c r="J122" s="21"/>
      <c r="K122" s="21"/>
      <c r="M122" s="23"/>
    </row>
    <row r="123" spans="1:20" ht="13">
      <c r="A123" s="92"/>
      <c r="C123" s="5"/>
      <c r="D123" s="51"/>
      <c r="E123" s="52"/>
      <c r="F123" s="100"/>
      <c r="G123" s="101"/>
      <c r="H123" s="102"/>
      <c r="I123" s="21"/>
      <c r="J123" s="21"/>
      <c r="K123" s="21"/>
      <c r="M123" s="23"/>
    </row>
    <row r="124" spans="1:20" ht="25">
      <c r="A124" s="2">
        <f>A122+1</f>
        <v>47</v>
      </c>
      <c r="B124" s="4" t="s">
        <v>52</v>
      </c>
      <c r="C124" s="3" t="s">
        <v>106</v>
      </c>
      <c r="D124" s="51">
        <v>100</v>
      </c>
      <c r="E124" s="52" t="s">
        <v>75</v>
      </c>
      <c r="F124" s="100">
        <v>5330</v>
      </c>
      <c r="G124" s="101"/>
      <c r="H124" s="102"/>
      <c r="I124" s="21"/>
      <c r="J124" s="21"/>
      <c r="K124" s="21"/>
      <c r="L124" s="96"/>
      <c r="M124" s="23"/>
    </row>
    <row r="125" spans="1:20" ht="13">
      <c r="A125" s="92"/>
      <c r="B125" s="113"/>
      <c r="C125" s="5"/>
      <c r="D125" s="51"/>
      <c r="E125" s="52"/>
      <c r="F125" s="100"/>
      <c r="G125" s="109"/>
      <c r="H125" s="102"/>
      <c r="I125" s="21"/>
      <c r="J125" s="21"/>
      <c r="K125" s="21"/>
      <c r="L125" s="96"/>
      <c r="M125" s="23"/>
    </row>
    <row r="126" spans="1:20" ht="37.5">
      <c r="A126" s="2">
        <f>A124+1</f>
        <v>48</v>
      </c>
      <c r="B126" s="2" t="s">
        <v>60</v>
      </c>
      <c r="C126" s="3" t="s">
        <v>107</v>
      </c>
      <c r="D126" s="51">
        <v>100</v>
      </c>
      <c r="E126" s="52" t="s">
        <v>57</v>
      </c>
      <c r="F126" s="100">
        <f>F124*2</f>
        <v>10660</v>
      </c>
      <c r="G126" s="101"/>
      <c r="H126" s="102"/>
      <c r="I126" s="21"/>
      <c r="J126" s="21"/>
      <c r="K126" s="21"/>
      <c r="L126" s="96"/>
      <c r="M126" s="23"/>
    </row>
    <row r="127" spans="1:20" ht="13">
      <c r="A127" s="92"/>
      <c r="B127" s="113"/>
      <c r="C127" s="5"/>
      <c r="D127" s="51"/>
      <c r="E127" s="52"/>
      <c r="F127" s="100"/>
      <c r="G127" s="101"/>
      <c r="H127" s="102"/>
      <c r="I127" s="21"/>
      <c r="J127" s="21"/>
      <c r="K127" s="21"/>
      <c r="M127" s="23"/>
    </row>
    <row r="128" spans="1:20" s="40" customFormat="1" ht="25">
      <c r="A128" s="2">
        <f>A126+1</f>
        <v>49</v>
      </c>
      <c r="B128" s="4" t="s">
        <v>518</v>
      </c>
      <c r="C128" s="3" t="s">
        <v>58</v>
      </c>
      <c r="D128" s="51">
        <v>100</v>
      </c>
      <c r="E128" s="52" t="s">
        <v>57</v>
      </c>
      <c r="F128" s="100">
        <v>1390</v>
      </c>
      <c r="G128" s="101"/>
      <c r="H128" s="102"/>
      <c r="I128" s="21"/>
      <c r="J128" s="21"/>
      <c r="K128" s="21"/>
      <c r="L128" s="96"/>
      <c r="M128" s="23"/>
    </row>
    <row r="129" spans="1:13" s="40" customFormat="1" ht="13">
      <c r="A129" s="92"/>
      <c r="B129" s="113"/>
      <c r="C129" s="5"/>
      <c r="D129" s="51"/>
      <c r="E129" s="52"/>
      <c r="F129" s="100"/>
      <c r="G129" s="101"/>
      <c r="H129" s="102"/>
      <c r="I129" s="21"/>
      <c r="J129" s="21"/>
      <c r="K129" s="21"/>
      <c r="L129" s="96"/>
      <c r="M129" s="23"/>
    </row>
    <row r="130" spans="1:13" s="40" customFormat="1" ht="37.5">
      <c r="A130" s="2">
        <f>A128+1</f>
        <v>50</v>
      </c>
      <c r="B130" s="4" t="s">
        <v>519</v>
      </c>
      <c r="C130" s="3" t="s">
        <v>59</v>
      </c>
      <c r="D130" s="51">
        <v>100</v>
      </c>
      <c r="E130" s="52" t="s">
        <v>75</v>
      </c>
      <c r="F130" s="100">
        <f>F128*2</f>
        <v>2780</v>
      </c>
      <c r="G130" s="101"/>
      <c r="H130" s="102"/>
      <c r="I130" s="21"/>
      <c r="J130" s="21"/>
      <c r="K130" s="21"/>
      <c r="L130" s="96"/>
      <c r="M130" s="23"/>
    </row>
    <row r="131" spans="1:13" ht="13">
      <c r="A131" s="92"/>
      <c r="B131" s="113"/>
      <c r="C131" s="5"/>
      <c r="D131" s="51"/>
      <c r="E131" s="52"/>
      <c r="F131" s="100"/>
      <c r="G131" s="101"/>
      <c r="H131" s="102"/>
      <c r="I131" s="24"/>
      <c r="J131" s="24"/>
      <c r="K131" s="24"/>
      <c r="L131" s="22"/>
      <c r="M131" s="23"/>
    </row>
    <row r="132" spans="1:13" s="40" customFormat="1" ht="25">
      <c r="A132" s="2">
        <f>A130+1</f>
        <v>51</v>
      </c>
      <c r="B132" s="4" t="s">
        <v>66</v>
      </c>
      <c r="C132" s="3" t="s">
        <v>108</v>
      </c>
      <c r="D132" s="51">
        <v>100</v>
      </c>
      <c r="E132" s="52" t="s">
        <v>57</v>
      </c>
      <c r="F132" s="100">
        <v>850</v>
      </c>
      <c r="G132" s="101"/>
      <c r="H132" s="102"/>
      <c r="I132" s="21"/>
      <c r="J132" s="21"/>
      <c r="K132" s="21"/>
      <c r="L132" s="115"/>
      <c r="M132" s="23"/>
    </row>
    <row r="133" spans="1:13" s="40" customFormat="1" ht="13">
      <c r="A133" s="92"/>
      <c r="B133" s="113"/>
      <c r="C133" s="5"/>
      <c r="D133" s="51"/>
      <c r="E133" s="52"/>
      <c r="F133" s="100"/>
      <c r="G133" s="21"/>
      <c r="H133" s="102"/>
      <c r="I133" s="21"/>
      <c r="J133" s="21"/>
      <c r="K133" s="21"/>
      <c r="L133" s="115"/>
      <c r="M133" s="23"/>
    </row>
    <row r="134" spans="1:13" s="40" customFormat="1" ht="37.5">
      <c r="A134" s="2">
        <f>A132+1</f>
        <v>52</v>
      </c>
      <c r="B134" s="4" t="s">
        <v>67</v>
      </c>
      <c r="C134" s="3" t="s">
        <v>109</v>
      </c>
      <c r="D134" s="51">
        <v>100</v>
      </c>
      <c r="E134" s="52" t="s">
        <v>57</v>
      </c>
      <c r="F134" s="100">
        <f>F132*2</f>
        <v>1700</v>
      </c>
      <c r="G134" s="101"/>
      <c r="H134" s="102"/>
      <c r="I134" s="21"/>
      <c r="J134" s="21"/>
      <c r="K134" s="21"/>
      <c r="L134" s="115"/>
      <c r="M134" s="23"/>
    </row>
    <row r="135" spans="1:13" s="40" customFormat="1" ht="13">
      <c r="A135" s="12"/>
      <c r="B135" s="113"/>
      <c r="C135" s="5"/>
      <c r="D135" s="51"/>
      <c r="E135" s="52"/>
      <c r="F135" s="100"/>
      <c r="G135" s="101"/>
      <c r="H135" s="102"/>
      <c r="I135" s="21"/>
      <c r="J135" s="21"/>
      <c r="K135" s="21"/>
      <c r="L135" s="115"/>
      <c r="M135" s="23"/>
    </row>
    <row r="136" spans="1:13" s="40" customFormat="1" ht="25">
      <c r="A136" s="2">
        <f>A134+1</f>
        <v>53</v>
      </c>
      <c r="B136" s="4" t="s">
        <v>520</v>
      </c>
      <c r="C136" s="3" t="s">
        <v>68</v>
      </c>
      <c r="D136" s="51">
        <v>100</v>
      </c>
      <c r="E136" s="52" t="s">
        <v>57</v>
      </c>
      <c r="F136" s="100">
        <v>2060</v>
      </c>
      <c r="G136" s="101"/>
      <c r="H136" s="102"/>
      <c r="I136" s="21"/>
      <c r="J136" s="21"/>
      <c r="K136" s="21"/>
      <c r="L136" s="115"/>
      <c r="M136" s="23"/>
    </row>
    <row r="137" spans="1:13" s="40" customFormat="1" ht="13">
      <c r="A137" s="12"/>
      <c r="B137" s="113"/>
      <c r="C137" s="5"/>
      <c r="D137" s="51"/>
      <c r="E137" s="52"/>
      <c r="F137" s="100"/>
      <c r="G137" s="101"/>
      <c r="H137" s="102"/>
      <c r="I137" s="21"/>
      <c r="J137" s="21"/>
      <c r="K137" s="21"/>
      <c r="L137" s="115"/>
      <c r="M137" s="23"/>
    </row>
    <row r="138" spans="1:13" s="40" customFormat="1" ht="37.5">
      <c r="A138" s="2">
        <f>A136+1</f>
        <v>54</v>
      </c>
      <c r="B138" s="4" t="s">
        <v>521</v>
      </c>
      <c r="C138" s="3" t="s">
        <v>69</v>
      </c>
      <c r="D138" s="51">
        <v>100</v>
      </c>
      <c r="E138" s="52" t="s">
        <v>75</v>
      </c>
      <c r="F138" s="100">
        <f>F136*2</f>
        <v>4120</v>
      </c>
      <c r="G138" s="101"/>
      <c r="H138" s="102"/>
      <c r="I138" s="21"/>
      <c r="J138" s="21"/>
      <c r="K138" s="21"/>
      <c r="L138" s="115"/>
      <c r="M138" s="23"/>
    </row>
    <row r="139" spans="1:13" s="40" customFormat="1" ht="13">
      <c r="A139" s="12"/>
      <c r="B139" s="113"/>
      <c r="C139" s="5"/>
      <c r="D139" s="51"/>
      <c r="E139" s="52"/>
      <c r="F139" s="100"/>
      <c r="G139" s="101"/>
      <c r="H139" s="102"/>
      <c r="I139" s="21"/>
      <c r="J139" s="21"/>
      <c r="K139" s="21"/>
      <c r="L139" s="115"/>
      <c r="M139" s="23"/>
    </row>
    <row r="140" spans="1:13" s="40" customFormat="1" ht="13">
      <c r="A140" s="92"/>
      <c r="B140" s="38"/>
      <c r="C140" s="176" t="s">
        <v>93</v>
      </c>
      <c r="D140" s="51"/>
      <c r="E140" s="52"/>
      <c r="F140" s="100"/>
      <c r="G140" s="101"/>
      <c r="H140" s="102"/>
      <c r="I140" s="21"/>
      <c r="J140" s="21"/>
      <c r="K140" s="21"/>
      <c r="L140" s="82"/>
      <c r="M140" s="23"/>
    </row>
    <row r="141" spans="1:13" s="40" customFormat="1" ht="13">
      <c r="A141" s="92"/>
      <c r="B141" s="38"/>
      <c r="C141" s="176"/>
      <c r="D141" s="51"/>
      <c r="E141" s="52"/>
      <c r="F141" s="100"/>
      <c r="G141" s="101"/>
      <c r="H141" s="102"/>
      <c r="I141" s="21"/>
      <c r="J141" s="21"/>
      <c r="K141" s="21"/>
      <c r="L141" s="82"/>
      <c r="M141" s="23"/>
    </row>
    <row r="142" spans="1:13" s="40" customFormat="1" ht="25">
      <c r="A142" s="2">
        <f>A138+1</f>
        <v>55</v>
      </c>
      <c r="B142" s="2" t="s">
        <v>134</v>
      </c>
      <c r="C142" s="3" t="s">
        <v>135</v>
      </c>
      <c r="D142" s="51">
        <v>1</v>
      </c>
      <c r="E142" s="52" t="s">
        <v>136</v>
      </c>
      <c r="F142" s="100">
        <v>21</v>
      </c>
      <c r="G142" s="101"/>
      <c r="H142" s="102"/>
      <c r="I142" s="21"/>
      <c r="J142" s="21"/>
      <c r="K142" s="21"/>
      <c r="L142" s="115"/>
      <c r="M142" s="23"/>
    </row>
    <row r="143" spans="1:13" ht="13">
      <c r="A143" s="116"/>
      <c r="B143" s="113"/>
      <c r="C143" s="5"/>
      <c r="D143" s="51"/>
      <c r="E143" s="52"/>
      <c r="F143" s="100"/>
      <c r="G143" s="101"/>
      <c r="H143" s="102"/>
      <c r="I143" s="21"/>
      <c r="J143" s="21"/>
      <c r="K143" s="21"/>
      <c r="L143" s="105"/>
      <c r="M143" s="23"/>
    </row>
    <row r="144" spans="1:13" s="40" customFormat="1" ht="37.5">
      <c r="A144" s="2">
        <f>A142+1</f>
        <v>56</v>
      </c>
      <c r="B144" s="2" t="s">
        <v>88</v>
      </c>
      <c r="C144" s="3" t="s">
        <v>89</v>
      </c>
      <c r="D144" s="51">
        <v>1</v>
      </c>
      <c r="E144" s="52" t="s">
        <v>7</v>
      </c>
      <c r="F144" s="100">
        <f>25*3+10</f>
        <v>85</v>
      </c>
      <c r="G144" s="101"/>
      <c r="H144" s="102"/>
      <c r="I144" s="21"/>
      <c r="J144" s="21"/>
      <c r="K144" s="21"/>
      <c r="L144" s="115"/>
      <c r="M144" s="23"/>
    </row>
    <row r="145" spans="1:18" ht="13">
      <c r="A145" s="116"/>
      <c r="B145" s="113"/>
      <c r="C145" s="5"/>
      <c r="D145" s="51"/>
      <c r="E145" s="52"/>
      <c r="F145" s="100"/>
      <c r="G145" s="101"/>
      <c r="H145" s="102"/>
      <c r="I145" s="21"/>
      <c r="J145" s="21"/>
      <c r="K145" s="21"/>
      <c r="L145" s="105"/>
      <c r="M145" s="23"/>
    </row>
    <row r="146" spans="1:18" s="40" customFormat="1" ht="13">
      <c r="A146" s="92"/>
      <c r="B146" s="38"/>
      <c r="C146" s="176" t="s">
        <v>53</v>
      </c>
      <c r="D146" s="51"/>
      <c r="E146" s="52"/>
      <c r="F146" s="100"/>
      <c r="G146" s="101"/>
      <c r="H146" s="102"/>
      <c r="I146" s="21"/>
      <c r="J146" s="21"/>
      <c r="K146" s="21"/>
      <c r="L146" s="105"/>
      <c r="M146" s="23"/>
      <c r="N146" s="109"/>
      <c r="O146" s="109"/>
      <c r="P146" s="109"/>
      <c r="Q146" s="109"/>
      <c r="R146" s="109"/>
    </row>
    <row r="147" spans="1:18" s="40" customFormat="1" ht="13">
      <c r="A147" s="92"/>
      <c r="B147" s="38"/>
      <c r="C147" s="176"/>
      <c r="D147" s="51"/>
      <c r="E147" s="52"/>
      <c r="F147" s="100"/>
      <c r="G147" s="101"/>
      <c r="H147" s="102"/>
      <c r="I147" s="21"/>
      <c r="J147" s="21"/>
      <c r="K147" s="21"/>
      <c r="L147" s="117"/>
      <c r="M147" s="23"/>
      <c r="N147" s="109"/>
      <c r="O147" s="109"/>
      <c r="P147" s="109"/>
      <c r="Q147" s="109"/>
      <c r="R147" s="109"/>
    </row>
    <row r="148" spans="1:18" s="122" customFormat="1" ht="25">
      <c r="A148" s="2">
        <f>A144+1</f>
        <v>57</v>
      </c>
      <c r="B148" s="118" t="s">
        <v>83</v>
      </c>
      <c r="C148" s="119" t="s">
        <v>157</v>
      </c>
      <c r="D148" s="51">
        <v>1</v>
      </c>
      <c r="E148" s="52" t="s">
        <v>13</v>
      </c>
      <c r="F148" s="100">
        <v>431</v>
      </c>
      <c r="G148" s="101"/>
      <c r="H148" s="102"/>
      <c r="I148" s="21"/>
      <c r="J148" s="21"/>
      <c r="K148" s="21"/>
      <c r="L148" s="120"/>
      <c r="M148" s="23"/>
      <c r="N148" s="121"/>
    </row>
    <row r="149" spans="1:18" s="122" customFormat="1" ht="13">
      <c r="A149" s="92"/>
      <c r="B149" s="118"/>
      <c r="C149" s="119"/>
      <c r="D149" s="51"/>
      <c r="E149" s="52"/>
      <c r="F149" s="100"/>
      <c r="G149" s="101"/>
      <c r="H149" s="102"/>
      <c r="I149" s="21"/>
      <c r="J149" s="21"/>
      <c r="K149" s="21"/>
      <c r="L149" s="120"/>
      <c r="M149" s="23"/>
      <c r="N149" s="121"/>
    </row>
    <row r="150" spans="1:18" s="122" customFormat="1" ht="42" customHeight="1">
      <c r="A150" s="2">
        <f>A148+1</f>
        <v>58</v>
      </c>
      <c r="B150" s="2" t="s">
        <v>87</v>
      </c>
      <c r="C150" s="3" t="s">
        <v>174</v>
      </c>
      <c r="D150" s="51">
        <v>1</v>
      </c>
      <c r="E150" s="52" t="s">
        <v>7</v>
      </c>
      <c r="F150" s="100">
        <v>267</v>
      </c>
      <c r="G150" s="101"/>
      <c r="H150" s="102"/>
      <c r="I150" s="21"/>
      <c r="J150" s="21"/>
      <c r="K150" s="21"/>
      <c r="L150" s="82"/>
      <c r="M150" s="23"/>
      <c r="N150" s="121"/>
    </row>
    <row r="151" spans="1:18" s="122" customFormat="1" ht="13">
      <c r="A151" s="92"/>
      <c r="B151" s="123"/>
      <c r="C151" s="124"/>
      <c r="D151" s="51"/>
      <c r="E151" s="52"/>
      <c r="F151" s="100"/>
      <c r="G151" s="101"/>
      <c r="H151" s="102"/>
      <c r="I151" s="125"/>
      <c r="J151" s="125"/>
      <c r="K151" s="125"/>
      <c r="L151" s="82"/>
      <c r="M151" s="23"/>
      <c r="N151" s="121"/>
    </row>
    <row r="152" spans="1:18" ht="37.5">
      <c r="A152" s="2">
        <f>A150+1</f>
        <v>59</v>
      </c>
      <c r="B152" s="2" t="s">
        <v>85</v>
      </c>
      <c r="C152" s="3" t="s">
        <v>175</v>
      </c>
      <c r="D152" s="51">
        <v>1</v>
      </c>
      <c r="E152" s="52" t="s">
        <v>13</v>
      </c>
      <c r="F152" s="100">
        <v>431</v>
      </c>
      <c r="G152" s="101"/>
      <c r="H152" s="102"/>
      <c r="I152" s="21"/>
      <c r="J152" s="21"/>
      <c r="K152" s="21"/>
      <c r="L152" s="96"/>
      <c r="M152" s="23"/>
      <c r="N152" s="109"/>
      <c r="O152" s="109"/>
      <c r="P152" s="109"/>
      <c r="Q152" s="109"/>
      <c r="R152" s="109"/>
    </row>
    <row r="153" spans="1:18" s="40" customFormat="1" ht="13">
      <c r="A153" s="92"/>
      <c r="B153" s="38"/>
      <c r="C153" s="176"/>
      <c r="D153" s="51"/>
      <c r="E153" s="52"/>
      <c r="F153" s="100"/>
      <c r="G153" s="101"/>
      <c r="H153" s="102"/>
      <c r="I153" s="21"/>
      <c r="J153" s="21"/>
      <c r="K153" s="21"/>
      <c r="L153" s="117"/>
      <c r="M153" s="23"/>
      <c r="N153" s="109"/>
      <c r="O153" s="109"/>
      <c r="P153" s="109"/>
      <c r="Q153" s="109"/>
      <c r="R153" s="109"/>
    </row>
    <row r="154" spans="1:18" ht="37.5">
      <c r="A154" s="2">
        <f>A152+1</f>
        <v>60</v>
      </c>
      <c r="B154" s="2" t="s">
        <v>86</v>
      </c>
      <c r="C154" s="3" t="s">
        <v>158</v>
      </c>
      <c r="D154" s="51">
        <v>1</v>
      </c>
      <c r="E154" s="52" t="s">
        <v>13</v>
      </c>
      <c r="F154" s="100">
        <v>389</v>
      </c>
      <c r="G154" s="101"/>
      <c r="H154" s="102"/>
      <c r="I154" s="21"/>
      <c r="J154" s="21"/>
      <c r="K154" s="21"/>
      <c r="L154" s="96"/>
      <c r="M154" s="23"/>
      <c r="N154" s="109"/>
      <c r="O154" s="109"/>
      <c r="P154" s="109"/>
      <c r="Q154" s="109"/>
      <c r="R154" s="109"/>
    </row>
    <row r="155" spans="1:18" ht="13">
      <c r="A155" s="12"/>
      <c r="B155" s="2"/>
      <c r="C155" s="3"/>
      <c r="D155" s="51"/>
      <c r="E155" s="52"/>
      <c r="F155" s="100"/>
      <c r="G155" s="101"/>
      <c r="H155" s="102"/>
      <c r="I155" s="21"/>
      <c r="J155" s="21"/>
      <c r="K155" s="21"/>
      <c r="L155" s="96"/>
      <c r="M155" s="23"/>
      <c r="N155" s="109"/>
      <c r="O155" s="109"/>
      <c r="P155" s="109"/>
      <c r="Q155" s="109"/>
      <c r="R155" s="109"/>
    </row>
    <row r="156" spans="1:18" s="40" customFormat="1" ht="50">
      <c r="A156" s="2">
        <f>A154+1</f>
        <v>61</v>
      </c>
      <c r="B156" s="2" t="s">
        <v>82</v>
      </c>
      <c r="C156" s="3" t="s">
        <v>176</v>
      </c>
      <c r="D156" s="51">
        <v>1</v>
      </c>
      <c r="E156" s="52" t="s">
        <v>7</v>
      </c>
      <c r="F156" s="100">
        <v>50</v>
      </c>
      <c r="G156" s="101"/>
      <c r="H156" s="102"/>
      <c r="I156" s="21"/>
      <c r="J156" s="21"/>
      <c r="K156" s="21"/>
      <c r="L156" s="82"/>
      <c r="M156" s="23"/>
      <c r="N156" s="109"/>
      <c r="O156" s="109"/>
      <c r="P156" s="109"/>
      <c r="Q156" s="109"/>
      <c r="R156" s="109"/>
    </row>
    <row r="157" spans="1:18" ht="13">
      <c r="A157" s="12"/>
      <c r="B157" s="2"/>
      <c r="C157" s="3"/>
      <c r="D157" s="51"/>
      <c r="E157" s="52"/>
      <c r="F157" s="100"/>
      <c r="G157" s="101"/>
      <c r="H157" s="102"/>
      <c r="I157" s="21"/>
      <c r="J157" s="21"/>
      <c r="K157" s="21"/>
      <c r="L157" s="96"/>
      <c r="M157" s="23"/>
      <c r="N157" s="109"/>
      <c r="O157" s="109"/>
      <c r="P157" s="109"/>
      <c r="Q157" s="109"/>
      <c r="R157" s="109"/>
    </row>
    <row r="158" spans="1:18" s="40" customFormat="1" ht="13">
      <c r="B158" s="38"/>
      <c r="C158" s="176" t="s">
        <v>18</v>
      </c>
      <c r="D158" s="51"/>
      <c r="E158" s="52"/>
      <c r="F158" s="100"/>
      <c r="G158" s="101"/>
      <c r="H158" s="102"/>
      <c r="I158" s="21"/>
      <c r="J158" s="21"/>
      <c r="K158" s="21"/>
      <c r="L158" s="82"/>
      <c r="M158" s="23"/>
    </row>
    <row r="159" spans="1:18" s="40" customFormat="1" ht="13">
      <c r="A159" s="92"/>
      <c r="B159" s="38"/>
      <c r="C159" s="176"/>
      <c r="D159" s="51"/>
      <c r="E159" s="52"/>
      <c r="F159" s="100"/>
      <c r="G159" s="101"/>
      <c r="H159" s="102"/>
      <c r="I159" s="21"/>
      <c r="J159" s="21"/>
      <c r="K159" s="21"/>
      <c r="L159" s="82"/>
      <c r="M159" s="23"/>
    </row>
    <row r="160" spans="1:18" ht="37.5">
      <c r="A160" s="2">
        <f>A156+1</f>
        <v>62</v>
      </c>
      <c r="B160" s="4" t="s">
        <v>54</v>
      </c>
      <c r="C160" s="3" t="s">
        <v>55</v>
      </c>
      <c r="D160" s="51">
        <v>100</v>
      </c>
      <c r="E160" s="52" t="s">
        <v>76</v>
      </c>
      <c r="F160" s="100">
        <v>5420</v>
      </c>
      <c r="G160" s="101"/>
      <c r="H160" s="102"/>
      <c r="I160" s="21"/>
      <c r="J160" s="21"/>
      <c r="K160" s="21"/>
      <c r="M160" s="23"/>
    </row>
    <row r="161" spans="1:15">
      <c r="A161" s="12"/>
      <c r="B161" s="4"/>
      <c r="C161" s="3"/>
      <c r="D161" s="51"/>
      <c r="E161" s="52"/>
      <c r="F161" s="100"/>
      <c r="G161" s="101"/>
      <c r="H161" s="102"/>
      <c r="I161" s="21"/>
      <c r="J161" s="21"/>
      <c r="K161" s="21"/>
      <c r="M161" s="23"/>
    </row>
    <row r="162" spans="1:15" ht="50">
      <c r="A162" s="2">
        <f>A160+1</f>
        <v>63</v>
      </c>
      <c r="B162" s="4" t="s">
        <v>95</v>
      </c>
      <c r="C162" s="3" t="s">
        <v>96</v>
      </c>
      <c r="D162" s="51">
        <v>1</v>
      </c>
      <c r="E162" s="52" t="s">
        <v>76</v>
      </c>
      <c r="F162" s="100">
        <v>650</v>
      </c>
      <c r="G162" s="101"/>
      <c r="H162" s="102"/>
      <c r="I162" s="21"/>
      <c r="J162" s="21"/>
      <c r="K162" s="21"/>
      <c r="M162" s="23"/>
    </row>
    <row r="163" spans="1:15">
      <c r="A163" s="2"/>
      <c r="B163" s="4"/>
      <c r="C163" s="3"/>
      <c r="D163" s="51"/>
      <c r="E163" s="52"/>
      <c r="F163" s="100"/>
      <c r="G163" s="101"/>
      <c r="H163" s="102"/>
      <c r="I163" s="21"/>
      <c r="J163" s="21"/>
      <c r="K163" s="21"/>
      <c r="M163" s="23"/>
    </row>
    <row r="164" spans="1:15" s="16" customFormat="1" ht="13">
      <c r="A164" s="126" t="s">
        <v>110</v>
      </c>
      <c r="B164" s="13"/>
      <c r="C164" s="14" t="s">
        <v>200</v>
      </c>
      <c r="D164" s="51"/>
      <c r="E164" s="52"/>
      <c r="F164" s="100"/>
      <c r="G164" s="101"/>
      <c r="H164" s="102"/>
    </row>
    <row r="165" spans="1:15" s="16" customFormat="1" ht="13">
      <c r="A165" s="17"/>
      <c r="B165" s="13"/>
      <c r="C165" s="180"/>
      <c r="D165" s="51"/>
      <c r="E165" s="52"/>
      <c r="F165" s="100"/>
      <c r="G165" s="101"/>
      <c r="H165" s="102"/>
    </row>
    <row r="166" spans="1:15" s="19" customFormat="1" ht="13">
      <c r="A166" s="18"/>
      <c r="C166" s="192" t="s">
        <v>22</v>
      </c>
      <c r="D166" s="51"/>
      <c r="E166" s="52"/>
      <c r="F166" s="100"/>
      <c r="G166" s="101"/>
      <c r="H166" s="102"/>
      <c r="I166" s="20"/>
      <c r="J166" s="20"/>
      <c r="K166" s="20"/>
    </row>
    <row r="167" spans="1:15" s="19" customFormat="1" ht="13">
      <c r="A167" s="18"/>
      <c r="C167" s="181"/>
      <c r="D167" s="51"/>
      <c r="E167" s="52"/>
      <c r="F167" s="100"/>
      <c r="G167" s="101"/>
      <c r="H167" s="102"/>
      <c r="I167" s="20"/>
      <c r="J167" s="20"/>
      <c r="K167" s="20"/>
    </row>
    <row r="168" spans="1:15" ht="25">
      <c r="A168" s="12">
        <f>A162+1</f>
        <v>64</v>
      </c>
      <c r="B168" s="2" t="s">
        <v>23</v>
      </c>
      <c r="C168" s="3" t="s">
        <v>24</v>
      </c>
      <c r="D168" s="51">
        <v>1000</v>
      </c>
      <c r="E168" s="52" t="s">
        <v>71</v>
      </c>
      <c r="F168" s="100">
        <v>150</v>
      </c>
      <c r="G168" s="101"/>
      <c r="H168" s="102"/>
      <c r="I168" s="21"/>
      <c r="J168" s="21"/>
      <c r="K168" s="21"/>
      <c r="L168" s="22"/>
      <c r="M168" s="23"/>
      <c r="O168" s="24"/>
    </row>
    <row r="169" spans="1:15" s="27" customFormat="1">
      <c r="A169" s="25"/>
      <c r="B169" s="26"/>
      <c r="C169" s="182"/>
      <c r="D169" s="51"/>
      <c r="E169" s="52"/>
      <c r="F169" s="100"/>
      <c r="G169" s="101"/>
      <c r="H169" s="102"/>
      <c r="I169" s="28"/>
      <c r="J169" s="28"/>
      <c r="K169" s="28"/>
    </row>
    <row r="170" spans="1:15" s="16" customFormat="1" ht="25">
      <c r="A170" s="12">
        <f>A168+1</f>
        <v>65</v>
      </c>
      <c r="B170" s="29" t="s">
        <v>138</v>
      </c>
      <c r="C170" s="30" t="s">
        <v>139</v>
      </c>
      <c r="D170" s="51">
        <v>1000</v>
      </c>
      <c r="E170" s="52" t="s">
        <v>71</v>
      </c>
      <c r="F170" s="100">
        <v>665</v>
      </c>
      <c r="G170" s="101"/>
      <c r="H170" s="102"/>
      <c r="J170" s="31"/>
    </row>
    <row r="171" spans="1:15" s="33" customFormat="1">
      <c r="A171" s="25"/>
      <c r="B171" s="32"/>
      <c r="C171" s="30"/>
      <c r="D171" s="51"/>
      <c r="E171" s="52"/>
      <c r="F171" s="100"/>
      <c r="G171" s="101"/>
      <c r="H171" s="102"/>
    </row>
    <row r="172" spans="1:15" s="19" customFormat="1" ht="13">
      <c r="A172" s="12"/>
      <c r="C172" s="181" t="s">
        <v>32</v>
      </c>
      <c r="D172" s="51"/>
      <c r="E172" s="52"/>
      <c r="F172" s="100"/>
      <c r="G172" s="101"/>
      <c r="H172" s="102"/>
      <c r="I172" s="28"/>
      <c r="J172" s="28"/>
      <c r="K172" s="28"/>
      <c r="L172" s="27"/>
    </row>
    <row r="173" spans="1:15" s="19" customFormat="1" ht="13">
      <c r="A173" s="25"/>
      <c r="C173" s="181"/>
      <c r="D173" s="51"/>
      <c r="E173" s="52"/>
      <c r="F173" s="100"/>
      <c r="G173" s="101"/>
      <c r="H173" s="102"/>
      <c r="I173" s="28"/>
      <c r="J173" s="28"/>
      <c r="K173" s="28"/>
    </row>
    <row r="174" spans="1:15" s="16" customFormat="1" ht="25">
      <c r="A174" s="12">
        <f>A170+1</f>
        <v>66</v>
      </c>
      <c r="B174" s="34" t="s">
        <v>19</v>
      </c>
      <c r="C174" s="30" t="s">
        <v>140</v>
      </c>
      <c r="D174" s="51">
        <v>100</v>
      </c>
      <c r="E174" s="52" t="s">
        <v>71</v>
      </c>
      <c r="F174" s="100">
        <v>25</v>
      </c>
      <c r="G174" s="101"/>
      <c r="H174" s="102"/>
    </row>
    <row r="175" spans="1:15" s="16" customFormat="1" ht="14">
      <c r="A175" s="35"/>
      <c r="B175" s="36"/>
      <c r="C175" s="30"/>
      <c r="D175" s="51"/>
      <c r="E175" s="52"/>
      <c r="F175" s="100"/>
      <c r="G175" s="101"/>
      <c r="H175" s="102"/>
    </row>
    <row r="176" spans="1:15" s="16" customFormat="1" ht="25">
      <c r="A176" s="12">
        <f>A174+1</f>
        <v>67</v>
      </c>
      <c r="B176" s="32" t="s">
        <v>141</v>
      </c>
      <c r="C176" s="30" t="s">
        <v>142</v>
      </c>
      <c r="D176" s="51">
        <v>100</v>
      </c>
      <c r="E176" s="52" t="s">
        <v>71</v>
      </c>
      <c r="F176" s="100">
        <v>280</v>
      </c>
      <c r="G176" s="101"/>
      <c r="H176" s="102"/>
    </row>
    <row r="177" spans="1:18" s="16" customFormat="1" ht="13">
      <c r="A177" s="35"/>
      <c r="B177" s="32"/>
      <c r="C177" s="37"/>
      <c r="D177" s="51"/>
      <c r="E177" s="52"/>
      <c r="F177" s="100"/>
      <c r="G177" s="101"/>
      <c r="H177" s="102"/>
    </row>
    <row r="178" spans="1:18" s="16" customFormat="1" ht="25">
      <c r="A178" s="12">
        <f>A176+1</f>
        <v>68</v>
      </c>
      <c r="B178" s="32" t="s">
        <v>143</v>
      </c>
      <c r="C178" s="30" t="s">
        <v>144</v>
      </c>
      <c r="D178" s="51">
        <v>100</v>
      </c>
      <c r="E178" s="52" t="s">
        <v>71</v>
      </c>
      <c r="F178" s="100">
        <v>70</v>
      </c>
      <c r="G178" s="101"/>
      <c r="H178" s="102"/>
    </row>
    <row r="179" spans="1:18" s="16" customFormat="1">
      <c r="A179" s="35"/>
      <c r="B179" s="32"/>
      <c r="C179" s="30"/>
      <c r="D179" s="51"/>
      <c r="E179" s="52"/>
      <c r="F179" s="100"/>
      <c r="G179" s="101"/>
      <c r="H179" s="102"/>
    </row>
    <row r="180" spans="1:18" ht="28.15" customHeight="1">
      <c r="A180" s="12">
        <f>A178+1</f>
        <v>69</v>
      </c>
      <c r="B180" s="2" t="s">
        <v>38</v>
      </c>
      <c r="C180" s="3" t="s">
        <v>39</v>
      </c>
      <c r="D180" s="51">
        <v>100</v>
      </c>
      <c r="E180" s="52" t="s">
        <v>74</v>
      </c>
      <c r="F180" s="100">
        <f>720-100</f>
        <v>620</v>
      </c>
      <c r="G180" s="101"/>
      <c r="H180" s="102"/>
      <c r="I180" s="21"/>
      <c r="J180" s="21"/>
      <c r="K180" s="21"/>
      <c r="L180" s="22"/>
      <c r="M180" s="23"/>
      <c r="N180" s="23"/>
      <c r="O180" s="23"/>
    </row>
    <row r="181" spans="1:18">
      <c r="A181" s="12"/>
      <c r="D181" s="51"/>
      <c r="E181" s="52"/>
      <c r="F181" s="100"/>
      <c r="G181" s="108"/>
      <c r="H181" s="102"/>
      <c r="I181" s="21"/>
      <c r="J181" s="21"/>
      <c r="K181" s="21"/>
      <c r="L181" s="22"/>
      <c r="M181" s="23"/>
      <c r="N181" s="23"/>
      <c r="O181" s="23"/>
    </row>
    <row r="182" spans="1:18" ht="28.9" customHeight="1">
      <c r="A182" s="12">
        <f>A180+1</f>
        <v>70</v>
      </c>
      <c r="B182" s="2" t="s">
        <v>21</v>
      </c>
      <c r="C182" s="3" t="s">
        <v>20</v>
      </c>
      <c r="D182" s="51">
        <v>100</v>
      </c>
      <c r="E182" s="52" t="s">
        <v>74</v>
      </c>
      <c r="F182" s="100">
        <f>420-50</f>
        <v>370</v>
      </c>
      <c r="G182" s="101"/>
      <c r="H182" s="102"/>
      <c r="I182" s="21"/>
      <c r="J182" s="21"/>
      <c r="K182" s="21"/>
      <c r="L182" s="22"/>
      <c r="M182" s="23"/>
      <c r="O182" s="23"/>
      <c r="P182" s="23"/>
      <c r="Q182" s="11">
        <v>260000</v>
      </c>
      <c r="R182" s="23">
        <f>P182/Q182</f>
        <v>0</v>
      </c>
    </row>
    <row r="183" spans="1:18">
      <c r="A183" s="12"/>
      <c r="C183" s="5"/>
      <c r="D183" s="51"/>
      <c r="E183" s="52"/>
      <c r="F183" s="100"/>
      <c r="G183" s="101"/>
      <c r="H183" s="102"/>
      <c r="I183" s="21"/>
      <c r="J183" s="21"/>
      <c r="K183" s="21"/>
      <c r="L183" s="22"/>
      <c r="M183" s="23"/>
    </row>
    <row r="184" spans="1:18" ht="37.5">
      <c r="A184" s="12">
        <f>A182+1</f>
        <v>71</v>
      </c>
      <c r="B184" s="2" t="s">
        <v>99</v>
      </c>
      <c r="C184" s="3" t="s">
        <v>178</v>
      </c>
      <c r="D184" s="51">
        <v>100</v>
      </c>
      <c r="E184" s="52" t="s">
        <v>57</v>
      </c>
      <c r="F184" s="100">
        <v>80</v>
      </c>
      <c r="G184" s="101"/>
      <c r="H184" s="102"/>
      <c r="I184" s="21"/>
      <c r="J184" s="21"/>
      <c r="K184" s="21"/>
      <c r="L184" s="22"/>
      <c r="M184" s="23"/>
      <c r="O184" s="23"/>
      <c r="P184" s="23"/>
    </row>
    <row r="185" spans="1:18">
      <c r="A185" s="12"/>
      <c r="C185" s="5"/>
      <c r="D185" s="51"/>
      <c r="E185" s="52"/>
      <c r="F185" s="100"/>
      <c r="G185" s="101"/>
      <c r="H185" s="102"/>
      <c r="I185" s="21"/>
      <c r="J185" s="21"/>
      <c r="K185" s="21"/>
      <c r="L185" s="22"/>
      <c r="M185" s="23"/>
    </row>
    <row r="186" spans="1:18" ht="37.5">
      <c r="A186" s="12">
        <f>A184+1</f>
        <v>72</v>
      </c>
      <c r="B186" s="2" t="s">
        <v>100</v>
      </c>
      <c r="C186" s="3" t="s">
        <v>101</v>
      </c>
      <c r="D186" s="51">
        <v>100</v>
      </c>
      <c r="E186" s="52" t="s">
        <v>57</v>
      </c>
      <c r="F186" s="100">
        <v>635</v>
      </c>
      <c r="G186" s="101"/>
      <c r="H186" s="102"/>
      <c r="I186" s="21"/>
      <c r="J186" s="21"/>
      <c r="K186" s="21"/>
      <c r="L186" s="22"/>
      <c r="M186" s="23"/>
    </row>
    <row r="187" spans="1:18">
      <c r="A187" s="12"/>
      <c r="D187" s="51"/>
      <c r="E187" s="52"/>
      <c r="F187" s="100"/>
      <c r="G187" s="101"/>
      <c r="H187" s="102"/>
      <c r="I187" s="21"/>
      <c r="J187" s="21"/>
      <c r="K187" s="21"/>
      <c r="L187" s="22"/>
      <c r="M187" s="23"/>
    </row>
    <row r="188" spans="1:18" s="40" customFormat="1" ht="13">
      <c r="A188" s="12"/>
      <c r="B188" s="38"/>
      <c r="C188" s="176" t="s">
        <v>43</v>
      </c>
      <c r="D188" s="51"/>
      <c r="E188" s="52"/>
      <c r="F188" s="100"/>
      <c r="G188" s="101"/>
      <c r="H188" s="102"/>
      <c r="I188" s="21"/>
      <c r="J188" s="21"/>
      <c r="K188" s="21"/>
      <c r="L188" s="43"/>
      <c r="M188" s="23"/>
    </row>
    <row r="189" spans="1:18" s="40" customFormat="1" ht="13">
      <c r="A189" s="12"/>
      <c r="B189" s="38"/>
      <c r="C189" s="176"/>
      <c r="D189" s="51"/>
      <c r="E189" s="52"/>
      <c r="F189" s="100"/>
      <c r="G189" s="101"/>
      <c r="H189" s="102"/>
      <c r="I189" s="21"/>
      <c r="J189" s="21"/>
      <c r="K189" s="21"/>
      <c r="L189" s="43"/>
      <c r="M189" s="23"/>
    </row>
    <row r="190" spans="1:18">
      <c r="A190" s="12">
        <f>A186+1</f>
        <v>73</v>
      </c>
      <c r="B190" s="2" t="s">
        <v>44</v>
      </c>
      <c r="C190" s="3" t="s">
        <v>45</v>
      </c>
      <c r="D190" s="51">
        <v>100</v>
      </c>
      <c r="E190" s="52" t="s">
        <v>57</v>
      </c>
      <c r="F190" s="100">
        <v>150</v>
      </c>
      <c r="G190" s="101"/>
      <c r="H190" s="102"/>
      <c r="I190" s="21"/>
      <c r="J190" s="21"/>
      <c r="K190" s="21"/>
      <c r="L190" s="22"/>
      <c r="M190" s="23"/>
    </row>
    <row r="191" spans="1:18">
      <c r="A191" s="12"/>
      <c r="B191" s="2"/>
      <c r="C191" s="3"/>
      <c r="D191" s="51"/>
      <c r="E191" s="52"/>
      <c r="F191" s="100"/>
      <c r="G191" s="101"/>
      <c r="H191" s="102"/>
      <c r="I191" s="21"/>
      <c r="J191" s="21"/>
      <c r="K191" s="21"/>
      <c r="L191" s="22"/>
      <c r="M191" s="23"/>
    </row>
    <row r="192" spans="1:18" ht="25">
      <c r="A192" s="12">
        <f>A190+1</f>
        <v>74</v>
      </c>
      <c r="B192" s="4" t="s">
        <v>50</v>
      </c>
      <c r="C192" s="3" t="s">
        <v>51</v>
      </c>
      <c r="D192" s="51">
        <v>100</v>
      </c>
      <c r="E192" s="52" t="s">
        <v>57</v>
      </c>
      <c r="F192" s="100">
        <v>600</v>
      </c>
      <c r="G192" s="101"/>
      <c r="H192" s="102"/>
      <c r="I192" s="21"/>
      <c r="J192" s="21"/>
      <c r="K192" s="21"/>
      <c r="L192" s="22"/>
      <c r="M192" s="23"/>
    </row>
    <row r="193" spans="1:15" s="16" customFormat="1">
      <c r="A193" s="12"/>
      <c r="B193" s="32"/>
      <c r="C193" s="30"/>
      <c r="D193" s="51"/>
      <c r="E193" s="52"/>
      <c r="F193" s="100"/>
      <c r="G193" s="101"/>
      <c r="H193" s="102"/>
    </row>
    <row r="194" spans="1:15" s="171" customFormat="1" ht="13">
      <c r="A194" s="169" t="s">
        <v>137</v>
      </c>
      <c r="B194" s="51"/>
      <c r="C194" s="183" t="s">
        <v>187</v>
      </c>
      <c r="D194" s="51"/>
      <c r="E194" s="51"/>
      <c r="F194" s="51"/>
      <c r="G194" s="51"/>
      <c r="H194" s="51"/>
    </row>
    <row r="195" spans="1:15">
      <c r="A195" s="12"/>
      <c r="B195" s="32"/>
      <c r="C195" s="44"/>
      <c r="D195" s="51"/>
      <c r="E195" s="52"/>
      <c r="F195" s="100"/>
      <c r="G195" s="101"/>
      <c r="H195" s="102"/>
      <c r="I195" s="11"/>
      <c r="J195" s="11"/>
      <c r="K195" s="11"/>
      <c r="L195" s="11"/>
    </row>
    <row r="196" spans="1:15" ht="25">
      <c r="A196" s="12">
        <f>A192+1</f>
        <v>75</v>
      </c>
      <c r="B196" s="32" t="s">
        <v>23</v>
      </c>
      <c r="C196" s="44" t="s">
        <v>24</v>
      </c>
      <c r="D196" s="51">
        <v>1000</v>
      </c>
      <c r="E196" s="52" t="s">
        <v>71</v>
      </c>
      <c r="F196" s="100">
        <v>110</v>
      </c>
      <c r="G196" s="101"/>
      <c r="H196" s="102"/>
      <c r="I196" s="11"/>
      <c r="J196" s="11"/>
      <c r="K196" s="11"/>
      <c r="L196" s="11"/>
    </row>
    <row r="197" spans="1:15">
      <c r="A197" s="12"/>
      <c r="B197" s="32"/>
      <c r="C197" s="44"/>
      <c r="D197" s="51"/>
      <c r="E197" s="52"/>
      <c r="F197" s="100"/>
      <c r="G197" s="101"/>
      <c r="H197" s="102"/>
      <c r="I197" s="11"/>
      <c r="J197" s="11"/>
      <c r="K197" s="11"/>
      <c r="L197" s="11"/>
    </row>
    <row r="198" spans="1:15" ht="25">
      <c r="A198" s="12">
        <f>A196+1</f>
        <v>76</v>
      </c>
      <c r="B198" s="32" t="s">
        <v>30</v>
      </c>
      <c r="C198" s="44" t="s">
        <v>146</v>
      </c>
      <c r="D198" s="51">
        <v>1000</v>
      </c>
      <c r="E198" s="52" t="s">
        <v>71</v>
      </c>
      <c r="F198" s="100">
        <v>300</v>
      </c>
      <c r="G198" s="101"/>
      <c r="H198" s="102"/>
      <c r="I198" s="11"/>
      <c r="J198" s="11"/>
      <c r="K198" s="11"/>
      <c r="L198" s="11"/>
    </row>
    <row r="199" spans="1:15">
      <c r="A199" s="12"/>
      <c r="B199" s="32"/>
      <c r="C199" s="44"/>
      <c r="D199" s="51"/>
      <c r="E199" s="52"/>
      <c r="F199" s="100"/>
      <c r="G199" s="101"/>
      <c r="H199" s="102"/>
      <c r="I199" s="11"/>
      <c r="J199" s="11"/>
      <c r="K199" s="11"/>
      <c r="L199" s="11"/>
    </row>
    <row r="200" spans="1:15">
      <c r="A200" s="12">
        <f>A198+1</f>
        <v>77</v>
      </c>
      <c r="B200" s="32" t="s">
        <v>195</v>
      </c>
      <c r="C200" s="44" t="s">
        <v>196</v>
      </c>
      <c r="D200" s="51">
        <v>100</v>
      </c>
      <c r="E200" s="52" t="s">
        <v>71</v>
      </c>
      <c r="F200" s="100">
        <v>490</v>
      </c>
      <c r="G200" s="101"/>
      <c r="H200" s="102"/>
      <c r="I200" s="11"/>
      <c r="J200" s="11"/>
      <c r="K200" s="11"/>
      <c r="L200" s="11"/>
    </row>
    <row r="201" spans="1:15">
      <c r="A201" s="12"/>
      <c r="B201" s="32"/>
      <c r="C201" s="44"/>
      <c r="D201" s="51"/>
      <c r="E201" s="52"/>
      <c r="F201" s="100"/>
      <c r="G201" s="101"/>
      <c r="H201" s="102"/>
      <c r="I201" s="11"/>
      <c r="J201" s="11"/>
      <c r="K201" s="11"/>
      <c r="L201" s="11"/>
    </row>
    <row r="202" spans="1:15" ht="25">
      <c r="A202" s="12">
        <f>A200+1</f>
        <v>78</v>
      </c>
      <c r="B202" s="2" t="s">
        <v>19</v>
      </c>
      <c r="C202" s="3" t="s">
        <v>37</v>
      </c>
      <c r="D202" s="51">
        <v>100</v>
      </c>
      <c r="E202" s="52" t="s">
        <v>73</v>
      </c>
      <c r="F202" s="100">
        <v>450</v>
      </c>
      <c r="G202" s="101"/>
      <c r="H202" s="102"/>
      <c r="I202" s="21"/>
      <c r="J202" s="21"/>
      <c r="K202" s="21"/>
      <c r="M202" s="23"/>
    </row>
    <row r="203" spans="1:15">
      <c r="A203" s="12"/>
      <c r="D203" s="51"/>
      <c r="E203" s="52"/>
      <c r="F203" s="100"/>
      <c r="G203" s="101"/>
      <c r="H203" s="102"/>
      <c r="I203" s="21"/>
      <c r="J203" s="21"/>
      <c r="K203" s="21"/>
      <c r="M203" s="23"/>
    </row>
    <row r="204" spans="1:15" ht="25">
      <c r="A204" s="12">
        <f>A202+1</f>
        <v>79</v>
      </c>
      <c r="B204" s="2" t="s">
        <v>64</v>
      </c>
      <c r="C204" s="3" t="s">
        <v>105</v>
      </c>
      <c r="D204" s="51">
        <v>100</v>
      </c>
      <c r="E204" s="52" t="s">
        <v>72</v>
      </c>
      <c r="F204" s="100">
        <v>190</v>
      </c>
      <c r="G204" s="101"/>
      <c r="H204" s="102"/>
      <c r="I204" s="21"/>
      <c r="J204" s="21"/>
      <c r="K204" s="21"/>
      <c r="M204" s="23"/>
    </row>
    <row r="205" spans="1:15">
      <c r="A205" s="12"/>
      <c r="B205" s="2"/>
      <c r="D205" s="51"/>
      <c r="E205" s="52"/>
      <c r="F205" s="100"/>
      <c r="G205" s="21"/>
      <c r="H205" s="102"/>
      <c r="I205" s="21"/>
      <c r="J205" s="21"/>
      <c r="K205" s="21"/>
      <c r="M205" s="23"/>
    </row>
    <row r="206" spans="1:15" ht="25">
      <c r="A206" s="12">
        <f>A204+1</f>
        <v>80</v>
      </c>
      <c r="B206" s="2" t="s">
        <v>63</v>
      </c>
      <c r="C206" s="3" t="s">
        <v>159</v>
      </c>
      <c r="D206" s="51">
        <v>100</v>
      </c>
      <c r="E206" s="52" t="s">
        <v>72</v>
      </c>
      <c r="F206" s="100">
        <v>55</v>
      </c>
      <c r="G206" s="101"/>
      <c r="H206" s="102"/>
      <c r="I206" s="21"/>
      <c r="J206" s="21"/>
      <c r="K206" s="21"/>
      <c r="M206" s="23"/>
    </row>
    <row r="207" spans="1:15">
      <c r="A207" s="12"/>
      <c r="D207" s="51"/>
      <c r="E207" s="52"/>
      <c r="F207" s="100"/>
      <c r="G207" s="101"/>
      <c r="H207" s="102"/>
      <c r="I207" s="21"/>
      <c r="J207" s="21"/>
      <c r="K207" s="21"/>
      <c r="M207" s="23"/>
    </row>
    <row r="208" spans="1:15" ht="31.9" customHeight="1">
      <c r="A208" s="12">
        <f>A206+1</f>
        <v>81</v>
      </c>
      <c r="B208" s="2" t="s">
        <v>38</v>
      </c>
      <c r="C208" s="3" t="s">
        <v>39</v>
      </c>
      <c r="D208" s="51">
        <v>100</v>
      </c>
      <c r="E208" s="52" t="s">
        <v>74</v>
      </c>
      <c r="F208" s="100">
        <v>880</v>
      </c>
      <c r="G208" s="101"/>
      <c r="H208" s="102"/>
      <c r="I208" s="21"/>
      <c r="J208" s="21"/>
      <c r="K208" s="21"/>
      <c r="M208" s="23"/>
      <c r="N208" s="23"/>
      <c r="O208" s="23"/>
    </row>
    <row r="209" spans="1:18">
      <c r="A209" s="12"/>
      <c r="D209" s="51"/>
      <c r="E209" s="52"/>
      <c r="F209" s="100"/>
      <c r="G209" s="108"/>
      <c r="H209" s="102"/>
      <c r="I209" s="21"/>
      <c r="J209" s="21"/>
      <c r="K209" s="21"/>
      <c r="M209" s="23"/>
      <c r="N209" s="23"/>
      <c r="O209" s="23"/>
    </row>
    <row r="210" spans="1:18" ht="29.5" customHeight="1">
      <c r="A210" s="12">
        <f>A208+1</f>
        <v>82</v>
      </c>
      <c r="B210" s="2" t="s">
        <v>21</v>
      </c>
      <c r="C210" s="3" t="s">
        <v>20</v>
      </c>
      <c r="D210" s="51">
        <v>100</v>
      </c>
      <c r="E210" s="52" t="s">
        <v>74</v>
      </c>
      <c r="F210" s="100">
        <v>390</v>
      </c>
      <c r="G210" s="101"/>
      <c r="H210" s="102"/>
      <c r="I210" s="21"/>
      <c r="J210" s="21"/>
      <c r="K210" s="21"/>
      <c r="M210" s="23"/>
      <c r="O210" s="23"/>
      <c r="P210" s="23"/>
      <c r="Q210" s="11">
        <v>260000</v>
      </c>
      <c r="R210" s="23">
        <f>P210/Q210</f>
        <v>0</v>
      </c>
    </row>
    <row r="211" spans="1:18">
      <c r="A211" s="12"/>
      <c r="C211" s="5"/>
      <c r="D211" s="51"/>
      <c r="E211" s="52"/>
      <c r="F211" s="100"/>
      <c r="G211" s="101"/>
      <c r="H211" s="102"/>
      <c r="I211" s="21"/>
      <c r="J211" s="21"/>
      <c r="K211" s="21"/>
      <c r="M211" s="23"/>
    </row>
    <row r="212" spans="1:18" ht="37.5">
      <c r="A212" s="12">
        <f>A210+1</f>
        <v>83</v>
      </c>
      <c r="B212" s="41" t="s">
        <v>99</v>
      </c>
      <c r="C212" s="3" t="s">
        <v>178</v>
      </c>
      <c r="D212" s="51">
        <v>100</v>
      </c>
      <c r="E212" s="52" t="s">
        <v>57</v>
      </c>
      <c r="F212" s="100">
        <v>30</v>
      </c>
      <c r="G212" s="101"/>
      <c r="H212" s="102"/>
      <c r="I212" s="21"/>
      <c r="J212" s="21"/>
      <c r="K212" s="21"/>
      <c r="M212" s="23"/>
      <c r="O212" s="23"/>
      <c r="P212" s="23"/>
    </row>
    <row r="213" spans="1:18">
      <c r="A213" s="12"/>
      <c r="B213" s="41"/>
      <c r="C213" s="5"/>
      <c r="D213" s="51"/>
      <c r="E213" s="52"/>
      <c r="F213" s="100"/>
      <c r="G213" s="101"/>
      <c r="H213" s="102"/>
      <c r="I213" s="21"/>
      <c r="J213" s="21"/>
      <c r="K213" s="21"/>
      <c r="M213" s="23"/>
    </row>
    <row r="214" spans="1:18" ht="37.5">
      <c r="A214" s="12">
        <f>A212+1</f>
        <v>84</v>
      </c>
      <c r="B214" s="41" t="s">
        <v>100</v>
      </c>
      <c r="C214" s="3" t="s">
        <v>101</v>
      </c>
      <c r="D214" s="51">
        <v>100</v>
      </c>
      <c r="E214" s="52" t="s">
        <v>57</v>
      </c>
      <c r="F214" s="100">
        <v>640</v>
      </c>
      <c r="G214" s="101"/>
      <c r="H214" s="102"/>
      <c r="I214" s="21"/>
      <c r="J214" s="21"/>
      <c r="K214" s="21"/>
      <c r="M214" s="23"/>
    </row>
    <row r="215" spans="1:18">
      <c r="A215" s="12"/>
      <c r="D215" s="51"/>
      <c r="E215" s="52"/>
      <c r="F215" s="100"/>
      <c r="G215" s="101"/>
      <c r="H215" s="102"/>
      <c r="I215" s="21"/>
      <c r="J215" s="21"/>
      <c r="K215" s="21"/>
      <c r="M215" s="23"/>
    </row>
    <row r="216" spans="1:18" ht="25">
      <c r="A216" s="12">
        <f>A214+1</f>
        <v>85</v>
      </c>
      <c r="B216" s="32" t="s">
        <v>117</v>
      </c>
      <c r="C216" s="44" t="s">
        <v>118</v>
      </c>
      <c r="D216" s="51">
        <v>100</v>
      </c>
      <c r="E216" s="52" t="s">
        <v>72</v>
      </c>
      <c r="F216" s="100">
        <v>310</v>
      </c>
      <c r="G216" s="101"/>
      <c r="H216" s="102"/>
      <c r="I216" s="11"/>
      <c r="J216" s="11"/>
      <c r="K216" s="11"/>
      <c r="L216" s="11"/>
    </row>
    <row r="217" spans="1:18">
      <c r="A217" s="12"/>
      <c r="B217" s="32"/>
      <c r="C217" s="44"/>
      <c r="D217" s="51"/>
      <c r="E217" s="52"/>
      <c r="F217" s="100"/>
      <c r="G217" s="101"/>
      <c r="H217" s="102"/>
      <c r="I217" s="11"/>
      <c r="J217" s="11"/>
      <c r="K217" s="11"/>
      <c r="L217" s="11"/>
    </row>
    <row r="218" spans="1:18">
      <c r="A218" s="12">
        <f>A216+1</f>
        <v>86</v>
      </c>
      <c r="B218" s="32" t="s">
        <v>44</v>
      </c>
      <c r="C218" s="44" t="s">
        <v>45</v>
      </c>
      <c r="D218" s="51">
        <v>100</v>
      </c>
      <c r="E218" s="52" t="s">
        <v>13</v>
      </c>
      <c r="F218" s="100">
        <v>830</v>
      </c>
      <c r="G218" s="101"/>
      <c r="H218" s="102"/>
      <c r="I218" s="11"/>
      <c r="J218" s="11"/>
      <c r="K218" s="11"/>
      <c r="L218" s="11"/>
    </row>
    <row r="219" spans="1:18">
      <c r="A219" s="12"/>
      <c r="B219" s="32"/>
      <c r="C219" s="44"/>
      <c r="D219" s="51"/>
      <c r="E219" s="52"/>
      <c r="F219" s="100"/>
      <c r="G219" s="101"/>
      <c r="H219" s="102"/>
      <c r="I219" s="11"/>
      <c r="J219" s="11"/>
      <c r="K219" s="11"/>
      <c r="L219" s="11"/>
    </row>
    <row r="220" spans="1:18" ht="25">
      <c r="A220" s="12">
        <f>A218+1</f>
        <v>87</v>
      </c>
      <c r="B220" s="32" t="s">
        <v>128</v>
      </c>
      <c r="C220" s="44" t="s">
        <v>129</v>
      </c>
      <c r="D220" s="51">
        <v>100</v>
      </c>
      <c r="E220" s="52" t="s">
        <v>75</v>
      </c>
      <c r="F220" s="100">
        <v>415</v>
      </c>
      <c r="G220" s="101"/>
      <c r="H220" s="102"/>
      <c r="I220" s="11"/>
      <c r="J220" s="11"/>
      <c r="K220" s="11"/>
      <c r="L220" s="11"/>
    </row>
    <row r="221" spans="1:18">
      <c r="A221" s="12"/>
      <c r="B221" s="32"/>
      <c r="C221" s="44"/>
      <c r="D221" s="51"/>
      <c r="E221" s="52"/>
      <c r="F221" s="100"/>
      <c r="G221" s="101"/>
      <c r="H221" s="102"/>
      <c r="I221" s="11"/>
      <c r="J221" s="11"/>
      <c r="K221" s="11"/>
      <c r="L221" s="11"/>
    </row>
    <row r="222" spans="1:18" ht="25">
      <c r="A222" s="12">
        <f>A220+1</f>
        <v>88</v>
      </c>
      <c r="B222" s="32" t="s">
        <v>131</v>
      </c>
      <c r="C222" s="44" t="s">
        <v>132</v>
      </c>
      <c r="D222" s="51">
        <v>100</v>
      </c>
      <c r="E222" s="52" t="s">
        <v>75</v>
      </c>
      <c r="F222" s="100">
        <f>F220</f>
        <v>415</v>
      </c>
      <c r="G222" s="101"/>
      <c r="H222" s="102"/>
      <c r="I222" s="11"/>
      <c r="J222" s="11"/>
      <c r="K222" s="11"/>
      <c r="L222" s="11"/>
    </row>
    <row r="223" spans="1:18">
      <c r="A223" s="12"/>
      <c r="B223" s="32"/>
      <c r="C223" s="44"/>
      <c r="D223" s="51"/>
      <c r="E223" s="52"/>
      <c r="F223" s="100"/>
      <c r="G223" s="101"/>
      <c r="H223" s="102"/>
      <c r="I223" s="11"/>
      <c r="J223" s="11"/>
      <c r="K223" s="11"/>
      <c r="L223" s="11"/>
    </row>
    <row r="224" spans="1:18" ht="25">
      <c r="A224" s="2">
        <f>A222+1</f>
        <v>89</v>
      </c>
      <c r="B224" s="4" t="s">
        <v>50</v>
      </c>
      <c r="C224" s="3" t="s">
        <v>51</v>
      </c>
      <c r="D224" s="51">
        <v>100</v>
      </c>
      <c r="E224" s="52" t="s">
        <v>57</v>
      </c>
      <c r="F224" s="100">
        <v>570</v>
      </c>
      <c r="G224" s="101"/>
      <c r="H224" s="102"/>
      <c r="I224" s="21"/>
      <c r="J224" s="21"/>
      <c r="K224" s="21"/>
      <c r="M224" s="23"/>
    </row>
    <row r="225" spans="1:14" ht="13">
      <c r="A225" s="92"/>
      <c r="C225" s="5"/>
      <c r="D225" s="51"/>
      <c r="E225" s="52"/>
      <c r="F225" s="100"/>
      <c r="G225" s="101"/>
      <c r="H225" s="102"/>
      <c r="I225" s="21"/>
      <c r="J225" s="21"/>
      <c r="K225" s="21"/>
      <c r="M225" s="23"/>
    </row>
    <row r="226" spans="1:14" ht="25">
      <c r="A226" s="12">
        <f>A224+1</f>
        <v>90</v>
      </c>
      <c r="B226" s="32" t="s">
        <v>66</v>
      </c>
      <c r="C226" s="44" t="s">
        <v>108</v>
      </c>
      <c r="D226" s="51">
        <v>100</v>
      </c>
      <c r="E226" s="52" t="s">
        <v>57</v>
      </c>
      <c r="F226" s="100">
        <v>835</v>
      </c>
      <c r="G226" s="101"/>
      <c r="H226" s="102"/>
      <c r="I226" s="11"/>
      <c r="J226" s="11"/>
      <c r="K226" s="11"/>
      <c r="L226" s="11"/>
    </row>
    <row r="227" spans="1:14">
      <c r="A227" s="12"/>
      <c r="B227" s="32"/>
      <c r="C227" s="44"/>
      <c r="D227" s="51"/>
      <c r="E227" s="52"/>
      <c r="F227" s="100"/>
      <c r="G227" s="101"/>
      <c r="H227" s="102"/>
      <c r="I227" s="11"/>
      <c r="J227" s="11"/>
      <c r="K227" s="11"/>
      <c r="L227" s="11"/>
    </row>
    <row r="228" spans="1:14" ht="37.5">
      <c r="A228" s="12">
        <f>A226+1</f>
        <v>91</v>
      </c>
      <c r="B228" s="32" t="s">
        <v>67</v>
      </c>
      <c r="C228" s="44" t="s">
        <v>109</v>
      </c>
      <c r="D228" s="51">
        <v>100</v>
      </c>
      <c r="E228" s="52" t="s">
        <v>57</v>
      </c>
      <c r="F228" s="100">
        <f>F226*2</f>
        <v>1670</v>
      </c>
      <c r="G228" s="101"/>
      <c r="H228" s="102"/>
      <c r="I228" s="11"/>
      <c r="J228" s="11"/>
      <c r="K228" s="11"/>
      <c r="L228" s="11"/>
    </row>
    <row r="229" spans="1:14">
      <c r="A229" s="12"/>
      <c r="B229" s="32"/>
      <c r="C229" s="44"/>
      <c r="D229" s="51"/>
      <c r="E229" s="52"/>
      <c r="F229" s="100"/>
      <c r="G229" s="101"/>
      <c r="H229" s="102"/>
      <c r="I229" s="11"/>
      <c r="J229" s="11"/>
      <c r="K229" s="11"/>
      <c r="L229" s="11"/>
    </row>
    <row r="230" spans="1:14" ht="37.5">
      <c r="A230" s="12">
        <f>A228+1</f>
        <v>92</v>
      </c>
      <c r="B230" s="32" t="s">
        <v>185</v>
      </c>
      <c r="C230" s="44" t="s">
        <v>188</v>
      </c>
      <c r="D230" s="51">
        <v>1</v>
      </c>
      <c r="E230" s="52" t="s">
        <v>13</v>
      </c>
      <c r="F230" s="100">
        <v>49</v>
      </c>
      <c r="G230" s="101"/>
      <c r="H230" s="102"/>
      <c r="I230" s="11"/>
      <c r="J230" s="11"/>
      <c r="K230" s="11"/>
      <c r="L230" s="11"/>
    </row>
    <row r="231" spans="1:14">
      <c r="A231" s="12"/>
      <c r="B231" s="32"/>
      <c r="C231" s="44"/>
      <c r="D231" s="51"/>
      <c r="E231" s="52"/>
      <c r="F231" s="100"/>
      <c r="G231" s="101"/>
      <c r="H231" s="102"/>
      <c r="I231" s="11"/>
      <c r="J231" s="11"/>
      <c r="K231" s="11"/>
      <c r="L231" s="11"/>
    </row>
    <row r="232" spans="1:14" ht="75">
      <c r="A232" s="12">
        <f>A230+1</f>
        <v>93</v>
      </c>
      <c r="B232" s="32" t="s">
        <v>186</v>
      </c>
      <c r="C232" s="30" t="s">
        <v>202</v>
      </c>
      <c r="D232" s="51">
        <v>1</v>
      </c>
      <c r="E232" s="52" t="s">
        <v>7</v>
      </c>
      <c r="F232" s="100">
        <v>100</v>
      </c>
      <c r="G232" s="101"/>
      <c r="H232" s="102"/>
      <c r="I232" s="11"/>
      <c r="J232" s="11"/>
      <c r="K232" s="11"/>
      <c r="L232" s="11"/>
    </row>
    <row r="233" spans="1:14">
      <c r="A233" s="12"/>
      <c r="B233" s="32"/>
      <c r="C233" s="44"/>
      <c r="D233" s="51"/>
      <c r="E233" s="52"/>
      <c r="F233" s="100"/>
      <c r="G233" s="101"/>
      <c r="H233" s="102"/>
      <c r="I233" s="11"/>
      <c r="J233" s="11"/>
      <c r="K233" s="11"/>
      <c r="L233" s="11"/>
    </row>
    <row r="234" spans="1:14" ht="50">
      <c r="A234" s="2">
        <f>A232+1</f>
        <v>94</v>
      </c>
      <c r="B234" s="4" t="s">
        <v>95</v>
      </c>
      <c r="C234" s="3" t="s">
        <v>96</v>
      </c>
      <c r="D234" s="51">
        <v>1</v>
      </c>
      <c r="E234" s="52" t="s">
        <v>76</v>
      </c>
      <c r="F234" s="100">
        <v>80</v>
      </c>
      <c r="G234" s="101"/>
      <c r="H234" s="102"/>
      <c r="I234" s="21"/>
      <c r="J234" s="21"/>
      <c r="K234" s="21"/>
      <c r="M234" s="23"/>
    </row>
    <row r="235" spans="1:14">
      <c r="A235" s="2"/>
      <c r="B235" s="4"/>
      <c r="C235" s="3"/>
      <c r="D235" s="51"/>
      <c r="E235" s="52"/>
      <c r="F235" s="101"/>
      <c r="G235" s="101"/>
      <c r="H235" s="102"/>
      <c r="I235" s="21"/>
      <c r="J235" s="21"/>
      <c r="K235" s="21"/>
      <c r="M235" s="23"/>
    </row>
    <row r="236" spans="1:14" s="40" customFormat="1" ht="13">
      <c r="A236" s="48" t="s">
        <v>145</v>
      </c>
      <c r="B236" s="48"/>
      <c r="C236" s="193" t="s">
        <v>203</v>
      </c>
      <c r="D236" s="193"/>
      <c r="E236" s="193"/>
      <c r="F236" s="193"/>
      <c r="G236" s="193"/>
      <c r="H236" s="102"/>
    </row>
    <row r="237" spans="1:14" ht="13">
      <c r="A237" s="48"/>
      <c r="B237" s="48"/>
      <c r="C237" s="184"/>
      <c r="D237" s="49"/>
      <c r="E237" s="50"/>
      <c r="F237" s="47"/>
      <c r="G237" s="47"/>
      <c r="H237" s="102"/>
      <c r="I237" s="11"/>
      <c r="J237" s="11"/>
      <c r="K237" s="11"/>
      <c r="L237" s="11"/>
    </row>
    <row r="238" spans="1:14" ht="25">
      <c r="A238" s="12">
        <f>A234+1</f>
        <v>95</v>
      </c>
      <c r="B238" s="2" t="s">
        <v>30</v>
      </c>
      <c r="C238" s="10" t="s">
        <v>167</v>
      </c>
      <c r="D238" s="51">
        <v>1000</v>
      </c>
      <c r="E238" s="52" t="s">
        <v>71</v>
      </c>
      <c r="F238" s="53">
        <v>470</v>
      </c>
      <c r="G238" s="54"/>
      <c r="H238" s="102"/>
      <c r="I238" s="51"/>
      <c r="J238" s="52"/>
      <c r="K238" s="53"/>
      <c r="L238" s="54"/>
      <c r="M238" s="55"/>
      <c r="N238" s="51"/>
    </row>
    <row r="239" spans="1:14">
      <c r="A239" s="12"/>
      <c r="B239" s="2"/>
      <c r="C239" s="10"/>
      <c r="D239" s="51"/>
      <c r="E239" s="52"/>
      <c r="F239" s="53"/>
      <c r="G239" s="54"/>
      <c r="H239" s="102"/>
      <c r="I239" s="51"/>
      <c r="J239" s="52"/>
      <c r="K239" s="53"/>
      <c r="L239" s="54"/>
      <c r="M239" s="55"/>
      <c r="N239" s="51"/>
    </row>
    <row r="240" spans="1:14" ht="25">
      <c r="A240" s="12">
        <f>A238+1</f>
        <v>96</v>
      </c>
      <c r="B240" s="2" t="s">
        <v>168</v>
      </c>
      <c r="C240" s="10" t="s">
        <v>169</v>
      </c>
      <c r="D240" s="51">
        <v>100</v>
      </c>
      <c r="E240" s="52" t="s">
        <v>71</v>
      </c>
      <c r="F240" s="53">
        <v>250</v>
      </c>
      <c r="G240" s="54"/>
      <c r="H240" s="102"/>
      <c r="I240" s="51"/>
      <c r="J240" s="52"/>
      <c r="K240" s="53"/>
      <c r="L240" s="54"/>
      <c r="M240" s="55"/>
      <c r="N240" s="51"/>
    </row>
    <row r="241" spans="1:15">
      <c r="A241" s="12"/>
      <c r="B241" s="2"/>
      <c r="C241" s="10"/>
      <c r="D241" s="51"/>
      <c r="E241" s="52"/>
      <c r="F241" s="53"/>
      <c r="G241" s="54"/>
      <c r="H241" s="102"/>
      <c r="I241" s="51"/>
      <c r="J241" s="52"/>
      <c r="K241" s="53"/>
      <c r="L241" s="54"/>
      <c r="M241" s="55"/>
      <c r="N241" s="51"/>
    </row>
    <row r="242" spans="1:15" ht="62.5">
      <c r="A242" s="12">
        <f>A240+1</f>
        <v>97</v>
      </c>
      <c r="B242" s="2" t="s">
        <v>170</v>
      </c>
      <c r="C242" s="3" t="s">
        <v>204</v>
      </c>
      <c r="D242" s="51">
        <v>100</v>
      </c>
      <c r="E242" s="52" t="s">
        <v>13</v>
      </c>
      <c r="F242" s="53">
        <v>450</v>
      </c>
      <c r="G242" s="54"/>
      <c r="H242" s="102"/>
      <c r="I242" s="51"/>
      <c r="J242" s="52"/>
      <c r="K242" s="53"/>
      <c r="L242" s="54"/>
      <c r="M242" s="55"/>
      <c r="N242" s="51"/>
    </row>
    <row r="243" spans="1:15">
      <c r="A243" s="12"/>
      <c r="B243" s="2"/>
      <c r="C243" s="10"/>
      <c r="D243" s="51"/>
      <c r="E243" s="52"/>
      <c r="F243" s="53"/>
      <c r="G243" s="54"/>
      <c r="H243" s="102"/>
      <c r="I243" s="51"/>
      <c r="J243" s="52"/>
      <c r="K243" s="53"/>
      <c r="L243" s="54"/>
      <c r="M243" s="55"/>
      <c r="N243" s="51"/>
    </row>
    <row r="244" spans="1:15" ht="87.5">
      <c r="A244" s="12">
        <f>A242+1</f>
        <v>98</v>
      </c>
      <c r="B244" s="2" t="s">
        <v>171</v>
      </c>
      <c r="C244" s="3" t="s">
        <v>172</v>
      </c>
      <c r="D244" s="51">
        <v>1</v>
      </c>
      <c r="E244" s="52" t="s">
        <v>7</v>
      </c>
      <c r="F244" s="53">
        <v>20</v>
      </c>
      <c r="G244" s="54"/>
      <c r="H244" s="102"/>
      <c r="I244" s="51"/>
      <c r="J244" s="52"/>
      <c r="K244" s="53"/>
      <c r="L244" s="54"/>
      <c r="M244" s="55"/>
      <c r="N244" s="51"/>
    </row>
    <row r="245" spans="1:15" ht="10.15" customHeight="1">
      <c r="A245" s="12"/>
      <c r="B245" s="2"/>
      <c r="C245" s="10"/>
      <c r="D245" s="51"/>
      <c r="E245" s="52"/>
      <c r="F245" s="53"/>
      <c r="G245" s="54"/>
      <c r="H245" s="102"/>
      <c r="I245" s="51"/>
      <c r="J245" s="52"/>
      <c r="K245" s="53"/>
      <c r="L245" s="54"/>
      <c r="M245" s="55"/>
      <c r="N245" s="51"/>
    </row>
    <row r="246" spans="1:15" ht="19.899999999999999" customHeight="1">
      <c r="A246" s="428" t="s">
        <v>56</v>
      </c>
      <c r="B246" s="428"/>
      <c r="C246" s="428"/>
      <c r="D246" s="428"/>
      <c r="E246" s="428"/>
      <c r="F246" s="428"/>
      <c r="G246" s="428"/>
      <c r="H246" s="165"/>
      <c r="I246" s="127"/>
      <c r="J246" s="127"/>
      <c r="K246" s="127"/>
      <c r="L246" s="22"/>
      <c r="M246" s="23"/>
    </row>
    <row r="247" spans="1:15" ht="19.899999999999999" customHeight="1">
      <c r="A247" s="428" t="s">
        <v>166</v>
      </c>
      <c r="B247" s="428"/>
      <c r="C247" s="428"/>
      <c r="D247" s="428"/>
      <c r="E247" s="428"/>
      <c r="F247" s="428"/>
      <c r="G247" s="428"/>
      <c r="H247" s="166"/>
      <c r="I247" s="11"/>
      <c r="J247" s="11"/>
      <c r="K247" s="11"/>
      <c r="L247" s="11"/>
    </row>
    <row r="248" spans="1:15" s="103" customFormat="1" ht="19.899999999999999" customHeight="1">
      <c r="A248" s="428" t="s">
        <v>62</v>
      </c>
      <c r="B248" s="428"/>
      <c r="C248" s="428"/>
      <c r="D248" s="428"/>
      <c r="E248" s="428"/>
      <c r="F248" s="428"/>
      <c r="G248" s="428"/>
      <c r="H248" s="167"/>
      <c r="I248" s="128"/>
      <c r="J248" s="128"/>
      <c r="K248" s="128"/>
      <c r="L248" s="21"/>
      <c r="M248" s="23"/>
    </row>
    <row r="249" spans="1:15" ht="10.15" customHeight="1">
      <c r="A249" s="129"/>
      <c r="B249" s="130"/>
      <c r="C249" s="185"/>
      <c r="D249" s="129"/>
      <c r="E249" s="129"/>
      <c r="F249" s="131"/>
      <c r="G249" s="131"/>
      <c r="H249" s="132"/>
      <c r="I249" s="132"/>
      <c r="J249" s="132"/>
      <c r="K249" s="132"/>
      <c r="L249" s="21"/>
      <c r="M249" s="23"/>
    </row>
    <row r="250" spans="1:15" ht="13">
      <c r="A250" s="83" t="s">
        <v>205</v>
      </c>
      <c r="B250" s="84"/>
      <c r="C250" s="176" t="s">
        <v>14</v>
      </c>
      <c r="D250" s="85"/>
      <c r="E250" s="133"/>
      <c r="F250" s="88"/>
      <c r="L250" s="21"/>
      <c r="M250" s="23"/>
    </row>
    <row r="251" spans="1:15" ht="10.15" customHeight="1">
      <c r="A251" s="83"/>
      <c r="B251" s="84"/>
      <c r="C251" s="176"/>
      <c r="D251" s="85"/>
      <c r="E251" s="133"/>
      <c r="F251" s="88"/>
      <c r="L251" s="22"/>
      <c r="M251" s="23"/>
    </row>
    <row r="252" spans="1:15" ht="13">
      <c r="A252" s="134"/>
      <c r="B252" s="135"/>
      <c r="C252" s="186" t="s">
        <v>15</v>
      </c>
      <c r="D252" s="136"/>
      <c r="E252" s="137"/>
      <c r="F252" s="88"/>
      <c r="H252" s="21"/>
      <c r="I252" s="21"/>
      <c r="J252" s="21"/>
      <c r="K252" s="21"/>
      <c r="L252" s="22"/>
      <c r="M252" s="23"/>
      <c r="N252" s="28"/>
      <c r="O252" s="28"/>
    </row>
    <row r="253" spans="1:15" ht="10.15" customHeight="1">
      <c r="A253" s="134"/>
      <c r="B253" s="135"/>
      <c r="C253" s="187"/>
      <c r="D253" s="137"/>
      <c r="E253" s="137"/>
      <c r="F253" s="88"/>
      <c r="H253" s="21"/>
      <c r="I253" s="21"/>
      <c r="J253" s="21"/>
      <c r="K253" s="21"/>
      <c r="L253" s="115"/>
      <c r="M253" s="23"/>
      <c r="N253" s="28"/>
      <c r="O253" s="28"/>
    </row>
    <row r="254" spans="1:15" ht="62.5">
      <c r="A254" s="138"/>
      <c r="B254" s="110"/>
      <c r="C254" s="139" t="s">
        <v>16</v>
      </c>
      <c r="D254" s="139"/>
      <c r="E254" s="140"/>
      <c r="H254" s="21"/>
      <c r="I254" s="21"/>
      <c r="J254" s="21"/>
      <c r="K254" s="21"/>
      <c r="L254" s="22"/>
      <c r="M254" s="23"/>
      <c r="N254" s="28"/>
      <c r="O254" s="28"/>
    </row>
    <row r="255" spans="1:15" s="33" customFormat="1" ht="10.15" customHeight="1">
      <c r="A255" s="141"/>
      <c r="B255" s="142"/>
      <c r="C255" s="176"/>
      <c r="D255" s="39"/>
      <c r="E255" s="11"/>
      <c r="F255" s="24"/>
      <c r="G255" s="21"/>
      <c r="H255" s="21"/>
      <c r="I255" s="21"/>
      <c r="J255" s="21"/>
      <c r="K255" s="21"/>
      <c r="L255" s="43"/>
      <c r="M255" s="23"/>
    </row>
    <row r="256" spans="1:15" s="143" customFormat="1" ht="13">
      <c r="C256" s="176" t="s">
        <v>43</v>
      </c>
      <c r="D256" s="39"/>
      <c r="E256" s="11"/>
      <c r="F256" s="24"/>
      <c r="G256" s="21"/>
      <c r="H256" s="21"/>
      <c r="I256" s="21"/>
      <c r="J256" s="21"/>
      <c r="K256" s="21"/>
      <c r="L256" s="22"/>
      <c r="M256" s="23"/>
    </row>
    <row r="257" spans="1:13" s="33" customFormat="1" ht="10.15" customHeight="1">
      <c r="A257" s="12"/>
      <c r="B257" s="12"/>
      <c r="C257" s="5"/>
      <c r="D257" s="144"/>
      <c r="E257" s="145"/>
      <c r="F257" s="21"/>
      <c r="G257" s="24"/>
      <c r="H257" s="21"/>
      <c r="I257" s="21"/>
      <c r="J257" s="21"/>
      <c r="K257" s="21"/>
      <c r="L257" s="22"/>
      <c r="M257" s="23"/>
    </row>
    <row r="258" spans="1:13" s="33" customFormat="1" ht="62.5">
      <c r="A258" s="2">
        <f>A244+1</f>
        <v>99</v>
      </c>
      <c r="B258" s="12" t="s">
        <v>98</v>
      </c>
      <c r="C258" s="5" t="s">
        <v>512</v>
      </c>
      <c r="D258" s="51">
        <v>1</v>
      </c>
      <c r="E258" s="52" t="s">
        <v>97</v>
      </c>
      <c r="F258" s="100">
        <v>4</v>
      </c>
      <c r="G258" s="101"/>
      <c r="H258" s="102"/>
      <c r="I258" s="21"/>
      <c r="J258" s="21"/>
      <c r="K258" s="21"/>
      <c r="L258" s="22"/>
      <c r="M258" s="23"/>
    </row>
    <row r="259" spans="1:13" s="33" customFormat="1" ht="10.15" customHeight="1">
      <c r="A259" s="2"/>
      <c r="B259" s="12"/>
      <c r="C259" s="5"/>
      <c r="D259" s="51"/>
      <c r="E259" s="52"/>
      <c r="F259" s="100"/>
      <c r="G259" s="101"/>
      <c r="H259" s="102"/>
      <c r="I259" s="21"/>
      <c r="J259" s="21"/>
      <c r="K259" s="21"/>
      <c r="L259" s="22"/>
      <c r="M259" s="23"/>
    </row>
    <row r="260" spans="1:13" ht="19.899999999999999" customHeight="1">
      <c r="A260" s="428" t="s">
        <v>17</v>
      </c>
      <c r="B260" s="428"/>
      <c r="C260" s="428"/>
      <c r="D260" s="428"/>
      <c r="E260" s="428"/>
      <c r="F260" s="428"/>
      <c r="G260" s="428"/>
      <c r="H260" s="165">
        <f>SUM(H256:H259)</f>
        <v>0</v>
      </c>
      <c r="I260" s="127"/>
      <c r="J260" s="127"/>
      <c r="K260" s="127"/>
      <c r="L260" s="22"/>
      <c r="M260" s="23"/>
    </row>
    <row r="261" spans="1:13" ht="19.899999999999999" customHeight="1">
      <c r="A261" s="428" t="s">
        <v>473</v>
      </c>
      <c r="B261" s="428"/>
      <c r="C261" s="428"/>
      <c r="D261" s="428"/>
      <c r="E261" s="428"/>
      <c r="F261" s="428"/>
      <c r="G261" s="428"/>
      <c r="H261" s="165">
        <f>H260+H248</f>
        <v>0</v>
      </c>
      <c r="I261" s="127"/>
      <c r="J261" s="127"/>
      <c r="K261" s="127"/>
      <c r="L261" s="22"/>
      <c r="M261" s="23"/>
    </row>
    <row r="262" spans="1:13">
      <c r="A262" s="12"/>
      <c r="B262" s="4"/>
      <c r="C262" s="3"/>
      <c r="D262" s="51"/>
      <c r="E262" s="52"/>
      <c r="F262" s="100"/>
      <c r="G262" s="101"/>
      <c r="H262" s="102"/>
      <c r="I262" s="21"/>
      <c r="J262" s="21"/>
      <c r="K262" s="21"/>
      <c r="M262" s="23"/>
    </row>
    <row r="263" spans="1:13">
      <c r="M263" s="23"/>
    </row>
  </sheetData>
  <mergeCells count="11">
    <mergeCell ref="A246:G246"/>
    <mergeCell ref="A248:G248"/>
    <mergeCell ref="A260:G260"/>
    <mergeCell ref="A261:G261"/>
    <mergeCell ref="A1:H1"/>
    <mergeCell ref="A3:H3"/>
    <mergeCell ref="A5:H5"/>
    <mergeCell ref="D9:E9"/>
    <mergeCell ref="A7:H7"/>
    <mergeCell ref="D10:E10"/>
    <mergeCell ref="A247:G247"/>
  </mergeCells>
  <printOptions horizontalCentered="1"/>
  <pageMargins left="0.75" right="0.5" top="0.75" bottom="0.75" header="0.3" footer="0.3"/>
  <pageSetup paperSize="9" scale="90" orientation="portrait" blackAndWhite="1" r:id="rId1"/>
  <headerFooter>
    <oddHeader>&amp;R&amp;8GPS No. 01 Seni Gumbat, Kohat 
Civil Works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3"/>
  <sheetViews>
    <sheetView topLeftCell="A129" zoomScale="70" zoomScaleNormal="70" zoomScaleSheetLayoutView="90" workbookViewId="0">
      <selection activeCell="G153" sqref="G153"/>
    </sheetView>
  </sheetViews>
  <sheetFormatPr defaultColWidth="9.1796875" defaultRowHeight="12.5"/>
  <cols>
    <col min="1" max="1" width="5.26953125" style="195" customWidth="1"/>
    <col min="2" max="2" width="15" style="195" bestFit="1" customWidth="1"/>
    <col min="3" max="3" width="40.54296875" style="227" customWidth="1"/>
    <col min="4" max="4" width="2.26953125" style="195" bestFit="1" customWidth="1"/>
    <col min="5" max="5" width="5.7265625" style="195" customWidth="1"/>
    <col min="6" max="6" width="7.1796875" style="195" bestFit="1" customWidth="1"/>
    <col min="7" max="7" width="10.81640625" style="194" customWidth="1"/>
    <col min="8" max="8" width="13.7265625" style="195" bestFit="1" customWidth="1"/>
    <col min="9" max="9" width="23" style="194" bestFit="1" customWidth="1"/>
    <col min="10" max="10" width="11.453125" style="195" bestFit="1" customWidth="1"/>
    <col min="11" max="16384" width="9.1796875" style="195"/>
  </cols>
  <sheetData>
    <row r="1" spans="1:12" s="1" customFormat="1" ht="14">
      <c r="A1" s="429" t="s">
        <v>70</v>
      </c>
      <c r="B1" s="429"/>
      <c r="C1" s="429"/>
      <c r="D1" s="429"/>
      <c r="E1" s="429"/>
      <c r="F1" s="429"/>
      <c r="G1" s="429"/>
      <c r="H1" s="429"/>
      <c r="I1" s="56"/>
      <c r="J1" s="56"/>
      <c r="K1" s="56"/>
    </row>
    <row r="2" spans="1:12" s="1" customFormat="1" ht="14">
      <c r="A2" s="56"/>
      <c r="B2" s="56"/>
      <c r="C2" s="173"/>
      <c r="D2" s="6"/>
      <c r="E2" s="7"/>
      <c r="F2" s="56"/>
      <c r="G2" s="56"/>
      <c r="H2" s="56"/>
      <c r="I2" s="56"/>
      <c r="J2" s="56"/>
      <c r="K2" s="56"/>
    </row>
    <row r="3" spans="1:12" s="1" customFormat="1" ht="27.65" customHeight="1">
      <c r="A3" s="425" t="s">
        <v>514</v>
      </c>
      <c r="B3" s="425"/>
      <c r="C3" s="425"/>
      <c r="D3" s="425"/>
      <c r="E3" s="425"/>
      <c r="F3" s="425"/>
      <c r="G3" s="425"/>
      <c r="H3" s="425"/>
      <c r="I3" s="56"/>
      <c r="J3" s="57"/>
      <c r="K3" s="56"/>
    </row>
    <row r="4" spans="1:12" s="62" customFormat="1" ht="14">
      <c r="A4" s="58"/>
      <c r="B4" s="58"/>
      <c r="C4" s="173"/>
      <c r="D4" s="6"/>
      <c r="E4" s="7"/>
      <c r="F4" s="59"/>
      <c r="G4" s="60"/>
      <c r="H4" s="60"/>
      <c r="I4" s="60"/>
      <c r="J4" s="60"/>
      <c r="K4" s="60"/>
      <c r="L4" s="61"/>
    </row>
    <row r="5" spans="1:12" s="64" customFormat="1" ht="14">
      <c r="A5" s="430" t="s">
        <v>11</v>
      </c>
      <c r="B5" s="430"/>
      <c r="C5" s="430"/>
      <c r="D5" s="430"/>
      <c r="E5" s="430"/>
      <c r="F5" s="430"/>
      <c r="G5" s="430"/>
      <c r="H5" s="430"/>
      <c r="I5" s="63"/>
      <c r="J5" s="63"/>
      <c r="K5" s="63"/>
      <c r="L5" s="61"/>
    </row>
    <row r="6" spans="1:12" s="62" customFormat="1" ht="14">
      <c r="A6" s="58"/>
      <c r="B6" s="58"/>
      <c r="C6" s="173"/>
      <c r="D6" s="6"/>
      <c r="E6" s="7"/>
      <c r="F6" s="59"/>
      <c r="G6" s="60"/>
      <c r="H6" s="60"/>
      <c r="I6" s="60"/>
      <c r="J6" s="60"/>
      <c r="K6" s="60"/>
      <c r="L6" s="61"/>
    </row>
    <row r="7" spans="1:12" s="67" customFormat="1" ht="14">
      <c r="A7" s="432" t="s">
        <v>479</v>
      </c>
      <c r="B7" s="432"/>
      <c r="C7" s="432"/>
      <c r="D7" s="432"/>
      <c r="E7" s="432"/>
      <c r="F7" s="432"/>
      <c r="G7" s="432"/>
      <c r="H7" s="432"/>
      <c r="I7" s="65"/>
      <c r="J7" s="65"/>
      <c r="K7" s="65"/>
      <c r="L7" s="66"/>
    </row>
    <row r="8" spans="1:12" ht="13">
      <c r="A8" s="436"/>
      <c r="B8" s="436"/>
      <c r="C8" s="436"/>
      <c r="D8" s="436"/>
      <c r="E8" s="436"/>
      <c r="F8" s="436"/>
      <c r="G8" s="436"/>
      <c r="H8" s="436"/>
    </row>
    <row r="9" spans="1:12" ht="39">
      <c r="A9" s="224" t="s">
        <v>207</v>
      </c>
      <c r="B9" s="188" t="s">
        <v>147</v>
      </c>
      <c r="C9" s="225" t="s">
        <v>0</v>
      </c>
      <c r="D9" s="437" t="s">
        <v>1</v>
      </c>
      <c r="E9" s="438"/>
      <c r="F9" s="196" t="s">
        <v>9</v>
      </c>
      <c r="G9" s="197" t="s">
        <v>208</v>
      </c>
      <c r="H9" s="197" t="s">
        <v>209</v>
      </c>
    </row>
    <row r="10" spans="1:12" ht="13">
      <c r="A10" s="225" t="s">
        <v>2</v>
      </c>
      <c r="B10" s="225" t="s">
        <v>3</v>
      </c>
      <c r="C10" s="225" t="s">
        <v>4</v>
      </c>
      <c r="D10" s="434" t="s">
        <v>5</v>
      </c>
      <c r="E10" s="435"/>
      <c r="F10" s="225" t="s">
        <v>10</v>
      </c>
      <c r="G10" s="198" t="s">
        <v>6</v>
      </c>
      <c r="H10" s="225" t="s">
        <v>8</v>
      </c>
    </row>
    <row r="11" spans="1:12" ht="13">
      <c r="A11" s="226"/>
      <c r="B11" s="226"/>
      <c r="C11" s="373"/>
      <c r="D11" s="226"/>
      <c r="E11" s="226"/>
      <c r="F11" s="226"/>
      <c r="G11" s="199"/>
      <c r="H11" s="226"/>
    </row>
    <row r="12" spans="1:12" ht="13">
      <c r="A12" s="222"/>
      <c r="B12" s="222"/>
      <c r="C12" s="228" t="s">
        <v>12</v>
      </c>
      <c r="D12" s="228"/>
      <c r="E12" s="221"/>
      <c r="F12" s="229"/>
      <c r="G12" s="230"/>
      <c r="H12" s="230"/>
    </row>
    <row r="13" spans="1:12" ht="13">
      <c r="A13" s="222"/>
      <c r="B13" s="222"/>
      <c r="C13" s="228"/>
      <c r="D13" s="228"/>
      <c r="E13" s="221"/>
      <c r="F13" s="229"/>
      <c r="G13" s="230"/>
      <c r="H13" s="230"/>
    </row>
    <row r="14" spans="1:12" s="11" customFormat="1" ht="13">
      <c r="A14" s="90" t="s">
        <v>111</v>
      </c>
      <c r="B14" s="84"/>
      <c r="C14" s="176" t="s">
        <v>478</v>
      </c>
      <c r="D14" s="86"/>
      <c r="E14" s="87"/>
      <c r="F14" s="88"/>
      <c r="G14" s="89"/>
      <c r="H14" s="89"/>
      <c r="I14" s="89"/>
      <c r="J14" s="89"/>
      <c r="K14" s="89"/>
      <c r="L14" s="82"/>
    </row>
    <row r="15" spans="1:12" s="11" customFormat="1" ht="13">
      <c r="A15" s="83"/>
      <c r="B15" s="84"/>
      <c r="C15" s="176"/>
      <c r="D15" s="86"/>
      <c r="E15" s="87"/>
      <c r="F15" s="88"/>
      <c r="G15" s="89"/>
      <c r="H15" s="89"/>
      <c r="I15" s="89"/>
      <c r="J15" s="89"/>
      <c r="K15" s="89"/>
      <c r="L15" s="82"/>
    </row>
    <row r="16" spans="1:12" ht="13">
      <c r="A16" s="48"/>
      <c r="B16" s="210"/>
      <c r="C16" s="201" t="s">
        <v>223</v>
      </c>
      <c r="D16" s="201"/>
      <c r="E16" s="140"/>
      <c r="F16" s="53"/>
      <c r="G16" s="55"/>
      <c r="H16" s="55"/>
    </row>
    <row r="17" spans="1:8" ht="13">
      <c r="A17" s="48"/>
      <c r="B17" s="210"/>
      <c r="C17" s="201"/>
      <c r="D17" s="201"/>
      <c r="E17" s="140"/>
      <c r="F17" s="53"/>
      <c r="G17" s="55"/>
      <c r="H17" s="55"/>
    </row>
    <row r="18" spans="1:8" ht="37.5">
      <c r="A18" s="203">
        <v>1</v>
      </c>
      <c r="B18" s="206" t="s">
        <v>224</v>
      </c>
      <c r="C18" s="139" t="s">
        <v>225</v>
      </c>
      <c r="D18" s="207">
        <v>1</v>
      </c>
      <c r="E18" s="52" t="s">
        <v>84</v>
      </c>
      <c r="F18" s="53">
        <v>18</v>
      </c>
      <c r="G18" s="235"/>
      <c r="H18" s="55"/>
    </row>
    <row r="19" spans="1:8">
      <c r="A19" s="203"/>
      <c r="B19" s="206"/>
      <c r="C19" s="139"/>
      <c r="D19" s="207"/>
      <c r="E19" s="52"/>
      <c r="F19" s="53"/>
      <c r="G19" s="217"/>
      <c r="H19" s="55"/>
    </row>
    <row r="20" spans="1:8" ht="25">
      <c r="A20" s="236">
        <f>A18+1</f>
        <v>2</v>
      </c>
      <c r="B20" s="209" t="s">
        <v>226</v>
      </c>
      <c r="C20" s="231" t="s">
        <v>227</v>
      </c>
      <c r="D20" s="207">
        <v>1</v>
      </c>
      <c r="E20" s="52" t="s">
        <v>84</v>
      </c>
      <c r="F20" s="53">
        <v>3</v>
      </c>
      <c r="G20" s="235"/>
      <c r="H20" s="55"/>
    </row>
    <row r="21" spans="1:8" ht="13">
      <c r="A21" s="222"/>
      <c r="B21" s="209"/>
      <c r="C21" s="231"/>
      <c r="D21" s="207"/>
      <c r="E21" s="140"/>
      <c r="F21" s="233"/>
      <c r="G21" s="234"/>
      <c r="H21" s="55"/>
    </row>
    <row r="22" spans="1:8" ht="25">
      <c r="A22" s="203">
        <f>A20+1</f>
        <v>3</v>
      </c>
      <c r="B22" s="206" t="s">
        <v>228</v>
      </c>
      <c r="C22" s="139" t="s">
        <v>229</v>
      </c>
      <c r="D22" s="207">
        <v>1</v>
      </c>
      <c r="E22" s="52" t="s">
        <v>84</v>
      </c>
      <c r="F22" s="53">
        <v>18</v>
      </c>
      <c r="G22" s="235"/>
      <c r="H22" s="55"/>
    </row>
    <row r="23" spans="1:8" ht="13">
      <c r="A23" s="48"/>
      <c r="B23" s="206"/>
      <c r="C23" s="200"/>
      <c r="D23" s="207"/>
      <c r="E23" s="52"/>
      <c r="F23" s="53"/>
      <c r="G23" s="54"/>
      <c r="H23" s="55"/>
    </row>
    <row r="24" spans="1:8" ht="13">
      <c r="A24" s="48"/>
      <c r="B24" s="206"/>
      <c r="C24" s="201" t="s">
        <v>214</v>
      </c>
      <c r="D24" s="208"/>
      <c r="E24" s="52"/>
      <c r="F24" s="53"/>
      <c r="G24" s="54"/>
      <c r="H24" s="55"/>
    </row>
    <row r="25" spans="1:8" ht="13">
      <c r="A25" s="48"/>
      <c r="B25" s="206"/>
      <c r="C25" s="201"/>
      <c r="D25" s="208"/>
      <c r="E25" s="52"/>
      <c r="F25" s="53"/>
      <c r="G25" s="54"/>
      <c r="H25" s="55"/>
    </row>
    <row r="26" spans="1:8" ht="37.5">
      <c r="A26" s="236">
        <v>4</v>
      </c>
      <c r="B26" s="210" t="s">
        <v>230</v>
      </c>
      <c r="C26" s="237" t="s">
        <v>231</v>
      </c>
      <c r="D26" s="211">
        <v>1</v>
      </c>
      <c r="E26" s="212" t="s">
        <v>7</v>
      </c>
      <c r="F26" s="238">
        <v>150</v>
      </c>
      <c r="G26" s="239"/>
      <c r="H26" s="55"/>
    </row>
    <row r="27" spans="1:8">
      <c r="A27" s="236"/>
      <c r="B27" s="210"/>
      <c r="C27" s="237"/>
      <c r="D27" s="211"/>
      <c r="E27" s="212"/>
      <c r="F27" s="238"/>
      <c r="G27" s="239"/>
      <c r="H27" s="55"/>
    </row>
    <row r="28" spans="1:8" ht="13">
      <c r="A28" s="48"/>
      <c r="B28" s="206"/>
      <c r="C28" s="201" t="s">
        <v>232</v>
      </c>
      <c r="D28" s="207"/>
      <c r="E28" s="52"/>
      <c r="F28" s="53"/>
      <c r="G28" s="54"/>
      <c r="H28" s="55"/>
    </row>
    <row r="29" spans="1:8">
      <c r="A29" s="203"/>
      <c r="B29" s="206"/>
      <c r="C29" s="139"/>
      <c r="D29" s="207"/>
      <c r="E29" s="52"/>
      <c r="F29" s="53"/>
      <c r="G29" s="54"/>
      <c r="H29" s="55"/>
    </row>
    <row r="30" spans="1:8" ht="62.5">
      <c r="A30" s="203">
        <v>5</v>
      </c>
      <c r="B30" s="12" t="s">
        <v>233</v>
      </c>
      <c r="C30" s="139" t="s">
        <v>234</v>
      </c>
      <c r="D30" s="202">
        <v>1</v>
      </c>
      <c r="E30" s="52" t="s">
        <v>235</v>
      </c>
      <c r="F30" s="53">
        <v>2</v>
      </c>
      <c r="G30" s="54"/>
      <c r="H30" s="55"/>
    </row>
    <row r="31" spans="1:8">
      <c r="A31" s="203"/>
      <c r="B31" s="12"/>
      <c r="C31" s="139"/>
      <c r="D31" s="202"/>
      <c r="E31" s="52"/>
      <c r="F31" s="53"/>
      <c r="G31" s="54"/>
      <c r="H31" s="55"/>
    </row>
    <row r="32" spans="1:8" ht="62.5">
      <c r="A32" s="203">
        <v>5</v>
      </c>
      <c r="B32" s="12" t="s">
        <v>236</v>
      </c>
      <c r="C32" s="139" t="s">
        <v>237</v>
      </c>
      <c r="D32" s="202">
        <v>1</v>
      </c>
      <c r="E32" s="52" t="s">
        <v>235</v>
      </c>
      <c r="F32" s="53">
        <v>2</v>
      </c>
      <c r="G32" s="54"/>
      <c r="H32" s="55"/>
    </row>
    <row r="33" spans="1:8">
      <c r="A33" s="203"/>
      <c r="B33" s="12"/>
      <c r="C33" s="139"/>
      <c r="D33" s="202"/>
      <c r="E33" s="52"/>
      <c r="F33" s="53"/>
      <c r="G33" s="54"/>
      <c r="H33" s="55"/>
    </row>
    <row r="34" spans="1:8" ht="62.5">
      <c r="A34" s="203">
        <f>A30+1</f>
        <v>6</v>
      </c>
      <c r="B34" s="206" t="s">
        <v>238</v>
      </c>
      <c r="C34" s="139" t="s">
        <v>239</v>
      </c>
      <c r="D34" s="207">
        <v>1</v>
      </c>
      <c r="E34" s="52" t="s">
        <v>235</v>
      </c>
      <c r="F34" s="53">
        <v>3</v>
      </c>
      <c r="G34" s="54"/>
      <c r="H34" s="55"/>
    </row>
    <row r="35" spans="1:8">
      <c r="A35" s="203"/>
      <c r="B35" s="206"/>
      <c r="C35" s="139"/>
      <c r="D35" s="207"/>
      <c r="E35" s="52"/>
      <c r="F35" s="53"/>
      <c r="G35" s="54"/>
      <c r="H35" s="55"/>
    </row>
    <row r="36" spans="1:8" ht="62.5">
      <c r="A36" s="203">
        <v>7</v>
      </c>
      <c r="B36" s="110" t="s">
        <v>240</v>
      </c>
      <c r="C36" s="240" t="s">
        <v>241</v>
      </c>
      <c r="D36" s="207">
        <v>1</v>
      </c>
      <c r="E36" s="52" t="s">
        <v>235</v>
      </c>
      <c r="F36" s="53">
        <v>3</v>
      </c>
      <c r="G36" s="54"/>
      <c r="H36" s="55"/>
    </row>
    <row r="37" spans="1:8">
      <c r="A37" s="203"/>
      <c r="B37" s="110"/>
      <c r="C37" s="139"/>
      <c r="D37" s="207"/>
      <c r="E37" s="52"/>
      <c r="F37" s="53"/>
      <c r="G37" s="54"/>
      <c r="H37" s="55"/>
    </row>
    <row r="38" spans="1:8" ht="75">
      <c r="A38" s="203">
        <v>8</v>
      </c>
      <c r="B38" s="12" t="s">
        <v>242</v>
      </c>
      <c r="C38" s="139" t="s">
        <v>480</v>
      </c>
      <c r="D38" s="202">
        <v>1</v>
      </c>
      <c r="E38" s="52" t="s">
        <v>235</v>
      </c>
      <c r="F38" s="53">
        <v>18</v>
      </c>
      <c r="G38" s="54"/>
      <c r="H38" s="55"/>
    </row>
    <row r="39" spans="1:8">
      <c r="A39" s="203"/>
      <c r="B39" s="12"/>
      <c r="C39" s="139"/>
      <c r="D39" s="202"/>
      <c r="E39" s="52"/>
      <c r="F39" s="53"/>
      <c r="G39" s="54"/>
      <c r="H39" s="55"/>
    </row>
    <row r="40" spans="1:8" ht="75">
      <c r="A40" s="203">
        <f t="shared" ref="A40" si="0">A38+1</f>
        <v>9</v>
      </c>
      <c r="B40" s="12" t="s">
        <v>243</v>
      </c>
      <c r="C40" s="139" t="s">
        <v>244</v>
      </c>
      <c r="D40" s="202">
        <v>1</v>
      </c>
      <c r="E40" s="52" t="s">
        <v>235</v>
      </c>
      <c r="F40" s="53">
        <v>16</v>
      </c>
      <c r="G40" s="54"/>
      <c r="H40" s="55"/>
    </row>
    <row r="41" spans="1:8">
      <c r="A41" s="203"/>
      <c r="B41" s="12"/>
      <c r="C41" s="139"/>
      <c r="D41" s="202"/>
      <c r="E41" s="52"/>
      <c r="F41" s="53"/>
      <c r="G41" s="54"/>
      <c r="H41" s="55"/>
    </row>
    <row r="42" spans="1:8" ht="13">
      <c r="A42" s="241"/>
      <c r="B42" s="12"/>
      <c r="C42" s="421" t="s">
        <v>245</v>
      </c>
      <c r="D42" s="202"/>
      <c r="E42" s="52"/>
      <c r="F42" s="53"/>
      <c r="G42" s="54"/>
      <c r="H42" s="55"/>
    </row>
    <row r="43" spans="1:8" ht="13">
      <c r="A43" s="241"/>
      <c r="B43" s="12"/>
      <c r="C43" s="201"/>
      <c r="D43" s="202"/>
      <c r="E43" s="52"/>
      <c r="F43" s="53"/>
      <c r="G43" s="54"/>
      <c r="H43" s="55"/>
    </row>
    <row r="44" spans="1:8" ht="40">
      <c r="A44" s="203">
        <v>10</v>
      </c>
      <c r="B44" s="12" t="s">
        <v>246</v>
      </c>
      <c r="C44" s="5" t="s">
        <v>247</v>
      </c>
      <c r="D44" s="202">
        <v>1</v>
      </c>
      <c r="E44" s="52" t="s">
        <v>7</v>
      </c>
      <c r="F44" s="53">
        <v>1700</v>
      </c>
      <c r="G44" s="54"/>
      <c r="H44" s="55"/>
    </row>
    <row r="45" spans="1:8">
      <c r="A45" s="203"/>
      <c r="B45" s="12"/>
      <c r="C45" s="5"/>
      <c r="D45" s="202"/>
      <c r="E45" s="52"/>
      <c r="F45" s="53"/>
      <c r="G45" s="54"/>
      <c r="H45" s="55"/>
    </row>
    <row r="46" spans="1:8" ht="40">
      <c r="A46" s="203">
        <v>11</v>
      </c>
      <c r="B46" s="12" t="s">
        <v>248</v>
      </c>
      <c r="C46" s="5" t="s">
        <v>249</v>
      </c>
      <c r="D46" s="202">
        <v>1</v>
      </c>
      <c r="E46" s="52" t="s">
        <v>7</v>
      </c>
      <c r="F46" s="53">
        <v>600</v>
      </c>
      <c r="G46" s="54"/>
      <c r="H46" s="55"/>
    </row>
    <row r="47" spans="1:8">
      <c r="A47" s="203"/>
      <c r="B47" s="12"/>
      <c r="C47" s="5"/>
      <c r="D47" s="202"/>
      <c r="E47" s="52"/>
      <c r="F47" s="53"/>
      <c r="G47" s="54"/>
      <c r="H47" s="55"/>
    </row>
    <row r="48" spans="1:8" ht="13">
      <c r="A48" s="382"/>
      <c r="B48" s="383"/>
      <c r="C48" s="384" t="s">
        <v>483</v>
      </c>
      <c r="D48" s="385"/>
      <c r="E48" s="386"/>
      <c r="F48" s="387"/>
      <c r="G48" s="388"/>
      <c r="H48" s="389"/>
    </row>
    <row r="49" spans="1:8" ht="13">
      <c r="A49" s="390"/>
      <c r="B49" s="391"/>
      <c r="C49" s="392"/>
      <c r="D49" s="393"/>
      <c r="E49" s="392"/>
      <c r="F49" s="394"/>
      <c r="G49" s="395"/>
      <c r="H49" s="389"/>
    </row>
    <row r="50" spans="1:8" ht="112.5">
      <c r="A50" s="396"/>
      <c r="B50" s="382" t="s">
        <v>484</v>
      </c>
      <c r="C50" s="397" t="s">
        <v>485</v>
      </c>
      <c r="D50" s="398"/>
      <c r="E50" s="386"/>
      <c r="F50" s="394"/>
      <c r="G50" s="395"/>
      <c r="H50" s="389"/>
    </row>
    <row r="51" spans="1:8" ht="13">
      <c r="A51" s="396"/>
      <c r="B51" s="391"/>
      <c r="C51" s="399"/>
      <c r="D51" s="386"/>
      <c r="E51" s="386"/>
      <c r="F51" s="394"/>
      <c r="G51" s="395"/>
      <c r="H51" s="389"/>
    </row>
    <row r="52" spans="1:8" ht="87.5">
      <c r="A52" s="396"/>
      <c r="B52" s="382" t="s">
        <v>486</v>
      </c>
      <c r="C52" s="397" t="s">
        <v>487</v>
      </c>
      <c r="D52" s="398"/>
      <c r="E52" s="386"/>
      <c r="F52" s="394"/>
      <c r="G52" s="395"/>
      <c r="H52" s="389"/>
    </row>
    <row r="53" spans="1:8" ht="13">
      <c r="A53" s="396"/>
      <c r="B53" s="391"/>
      <c r="C53" s="399"/>
      <c r="D53" s="386"/>
      <c r="E53" s="386"/>
      <c r="F53" s="394"/>
      <c r="G53" s="395"/>
      <c r="H53" s="389"/>
    </row>
    <row r="54" spans="1:8" ht="75">
      <c r="A54" s="396"/>
      <c r="B54" s="382" t="s">
        <v>488</v>
      </c>
      <c r="C54" s="397" t="s">
        <v>489</v>
      </c>
      <c r="D54" s="398"/>
      <c r="E54" s="386"/>
      <c r="F54" s="394"/>
      <c r="G54" s="395"/>
      <c r="H54" s="389"/>
    </row>
    <row r="55" spans="1:8" ht="13">
      <c r="A55" s="396"/>
      <c r="B55" s="400"/>
      <c r="C55" s="401"/>
      <c r="D55" s="386"/>
      <c r="E55" s="386"/>
      <c r="F55" s="394"/>
      <c r="G55" s="395"/>
      <c r="H55" s="389"/>
    </row>
    <row r="56" spans="1:8" ht="100">
      <c r="A56" s="396"/>
      <c r="B56" s="382" t="s">
        <v>490</v>
      </c>
      <c r="C56" s="397" t="s">
        <v>491</v>
      </c>
      <c r="D56" s="398"/>
      <c r="E56" s="386"/>
      <c r="F56" s="394"/>
      <c r="G56" s="388"/>
      <c r="H56" s="389"/>
    </row>
    <row r="57" spans="1:8">
      <c r="A57" s="396"/>
      <c r="B57" s="391"/>
      <c r="C57" s="401"/>
      <c r="D57" s="386"/>
      <c r="E57" s="386"/>
      <c r="F57" s="394"/>
      <c r="G57" s="402"/>
      <c r="H57" s="389"/>
    </row>
    <row r="58" spans="1:8" ht="87.5">
      <c r="A58" s="396"/>
      <c r="B58" s="382" t="s">
        <v>492</v>
      </c>
      <c r="C58" s="397" t="s">
        <v>493</v>
      </c>
      <c r="D58" s="398"/>
      <c r="E58" s="386"/>
      <c r="F58" s="394"/>
      <c r="G58" s="388"/>
      <c r="H58" s="389"/>
    </row>
    <row r="59" spans="1:8">
      <c r="A59" s="203"/>
      <c r="B59" s="12"/>
      <c r="C59" s="5"/>
      <c r="D59" s="202"/>
      <c r="E59" s="52"/>
      <c r="F59" s="53"/>
      <c r="G59" s="54"/>
      <c r="H59" s="55"/>
    </row>
    <row r="60" spans="1:8" ht="37.5">
      <c r="A60" s="203">
        <v>12</v>
      </c>
      <c r="B60" s="12" t="s">
        <v>250</v>
      </c>
      <c r="C60" s="5" t="s">
        <v>251</v>
      </c>
      <c r="D60" s="202">
        <v>1</v>
      </c>
      <c r="E60" s="52" t="s">
        <v>218</v>
      </c>
      <c r="F60" s="53">
        <v>300</v>
      </c>
      <c r="G60" s="54"/>
      <c r="H60" s="55"/>
    </row>
    <row r="61" spans="1:8">
      <c r="A61" s="203"/>
      <c r="B61" s="12"/>
      <c r="C61" s="5"/>
      <c r="D61" s="202"/>
      <c r="E61" s="52"/>
      <c r="F61" s="53"/>
      <c r="G61" s="54"/>
      <c r="H61" s="55"/>
    </row>
    <row r="62" spans="1:8" ht="37.5">
      <c r="A62" s="203">
        <v>13</v>
      </c>
      <c r="B62" s="12" t="s">
        <v>252</v>
      </c>
      <c r="C62" s="5" t="s">
        <v>253</v>
      </c>
      <c r="D62" s="202">
        <v>1</v>
      </c>
      <c r="E62" s="52" t="s">
        <v>218</v>
      </c>
      <c r="F62" s="53">
        <v>900</v>
      </c>
      <c r="G62" s="54"/>
      <c r="H62" s="55"/>
    </row>
    <row r="63" spans="1:8">
      <c r="A63" s="203"/>
      <c r="B63" s="12"/>
      <c r="C63" s="5"/>
      <c r="D63" s="202"/>
      <c r="E63" s="52"/>
      <c r="F63" s="53"/>
      <c r="G63" s="54"/>
      <c r="H63" s="55"/>
    </row>
    <row r="64" spans="1:8" ht="37.5">
      <c r="A64" s="203">
        <v>14</v>
      </c>
      <c r="B64" s="12" t="s">
        <v>216</v>
      </c>
      <c r="C64" s="5" t="s">
        <v>217</v>
      </c>
      <c r="D64" s="202">
        <v>1</v>
      </c>
      <c r="E64" s="52" t="s">
        <v>218</v>
      </c>
      <c r="F64" s="53">
        <v>150</v>
      </c>
      <c r="G64" s="54"/>
      <c r="H64" s="55"/>
    </row>
    <row r="65" spans="1:13">
      <c r="A65" s="203"/>
      <c r="B65" s="12"/>
      <c r="C65" s="5"/>
      <c r="D65" s="202"/>
      <c r="E65" s="52"/>
      <c r="F65" s="53"/>
      <c r="G65" s="54"/>
      <c r="H65" s="55"/>
    </row>
    <row r="66" spans="1:13" ht="100">
      <c r="A66" s="203">
        <v>15</v>
      </c>
      <c r="B66" s="12" t="s">
        <v>211</v>
      </c>
      <c r="C66" s="5" t="s">
        <v>254</v>
      </c>
      <c r="D66" s="202">
        <v>1</v>
      </c>
      <c r="E66" s="52" t="s">
        <v>213</v>
      </c>
      <c r="F66" s="53">
        <v>1</v>
      </c>
      <c r="G66" s="205"/>
      <c r="H66" s="55"/>
    </row>
    <row r="67" spans="1:13" ht="14.5">
      <c r="A67" s="203"/>
      <c r="B67" s="12"/>
      <c r="C67" s="374"/>
      <c r="D67" s="202"/>
      <c r="E67" s="52"/>
      <c r="F67" s="53"/>
      <c r="G67" s="205"/>
      <c r="H67" s="55"/>
    </row>
    <row r="68" spans="1:13" ht="13">
      <c r="A68" s="242"/>
      <c r="B68" s="12"/>
      <c r="C68" s="201" t="s">
        <v>255</v>
      </c>
      <c r="D68" s="202"/>
      <c r="E68" s="52"/>
      <c r="F68" s="53"/>
      <c r="G68" s="54"/>
      <c r="H68" s="55"/>
    </row>
    <row r="69" spans="1:13" ht="13">
      <c r="A69" s="242"/>
      <c r="B69" s="12"/>
      <c r="C69" s="201"/>
      <c r="D69" s="202"/>
      <c r="E69" s="52"/>
      <c r="F69" s="53"/>
      <c r="G69" s="54"/>
      <c r="H69" s="55"/>
    </row>
    <row r="70" spans="1:13" ht="50">
      <c r="A70" s="203">
        <v>16</v>
      </c>
      <c r="B70" s="12" t="s">
        <v>256</v>
      </c>
      <c r="C70" s="5" t="s">
        <v>257</v>
      </c>
      <c r="D70" s="202">
        <v>1</v>
      </c>
      <c r="E70" s="52" t="s">
        <v>235</v>
      </c>
      <c r="F70" s="53">
        <v>28</v>
      </c>
      <c r="G70" s="54"/>
      <c r="H70" s="55"/>
    </row>
    <row r="71" spans="1:13">
      <c r="A71" s="203"/>
      <c r="B71" s="12"/>
      <c r="C71" s="5"/>
      <c r="D71" s="202"/>
      <c r="E71" s="52"/>
      <c r="F71" s="53"/>
      <c r="G71" s="54"/>
      <c r="H71" s="55"/>
    </row>
    <row r="72" spans="1:13" ht="62.5">
      <c r="A72" s="203">
        <v>17</v>
      </c>
      <c r="B72" s="12" t="s">
        <v>258</v>
      </c>
      <c r="C72" s="139" t="s">
        <v>259</v>
      </c>
      <c r="D72" s="202">
        <v>1</v>
      </c>
      <c r="E72" s="52" t="s">
        <v>235</v>
      </c>
      <c r="F72" s="53">
        <v>14</v>
      </c>
      <c r="G72" s="54"/>
      <c r="H72" s="55"/>
    </row>
    <row r="73" spans="1:13">
      <c r="A73" s="203"/>
      <c r="B73" s="12"/>
      <c r="C73" s="375"/>
      <c r="D73" s="202"/>
      <c r="E73" s="52"/>
      <c r="F73" s="53"/>
      <c r="G73" s="54"/>
      <c r="H73" s="55"/>
    </row>
    <row r="74" spans="1:13" ht="25">
      <c r="A74" s="203">
        <v>18</v>
      </c>
      <c r="B74" s="12" t="s">
        <v>260</v>
      </c>
      <c r="C74" s="139" t="s">
        <v>261</v>
      </c>
      <c r="D74" s="211">
        <v>1</v>
      </c>
      <c r="E74" s="52" t="s">
        <v>218</v>
      </c>
      <c r="F74" s="53">
        <v>500</v>
      </c>
      <c r="G74" s="54"/>
      <c r="H74" s="55"/>
    </row>
    <row r="75" spans="1:13">
      <c r="A75" s="203"/>
      <c r="B75" s="12"/>
      <c r="C75" s="139"/>
      <c r="D75" s="211"/>
      <c r="E75" s="52"/>
      <c r="F75" s="53"/>
      <c r="G75" s="54"/>
      <c r="H75" s="55"/>
    </row>
    <row r="76" spans="1:13" ht="25">
      <c r="A76" s="209">
        <v>19</v>
      </c>
      <c r="B76" s="12" t="s">
        <v>262</v>
      </c>
      <c r="C76" s="231" t="s">
        <v>263</v>
      </c>
      <c r="D76" s="243">
        <v>1</v>
      </c>
      <c r="E76" s="244" t="s">
        <v>221</v>
      </c>
      <c r="F76" s="218">
        <v>350</v>
      </c>
      <c r="G76" s="245"/>
      <c r="H76" s="219"/>
      <c r="J76" s="439"/>
      <c r="K76" s="439"/>
      <c r="L76" s="439"/>
      <c r="M76" s="439"/>
    </row>
    <row r="77" spans="1:13" ht="14.5">
      <c r="A77" s="209"/>
      <c r="B77" s="12"/>
      <c r="C77" s="231"/>
      <c r="D77" s="243"/>
      <c r="E77" s="244"/>
      <c r="F77" s="218"/>
      <c r="G77" s="245"/>
      <c r="H77" s="219"/>
      <c r="J77" s="232"/>
      <c r="K77" s="232"/>
      <c r="L77" s="232"/>
      <c r="M77" s="232"/>
    </row>
    <row r="78" spans="1:13" ht="25">
      <c r="A78" s="203">
        <v>20</v>
      </c>
      <c r="B78" s="12" t="s">
        <v>264</v>
      </c>
      <c r="C78" s="139" t="s">
        <v>265</v>
      </c>
      <c r="D78" s="211">
        <v>1</v>
      </c>
      <c r="E78" s="52" t="s">
        <v>218</v>
      </c>
      <c r="F78" s="53">
        <v>200</v>
      </c>
      <c r="G78" s="54"/>
      <c r="H78" s="55"/>
    </row>
    <row r="79" spans="1:13">
      <c r="A79" s="203"/>
      <c r="B79" s="12"/>
      <c r="C79" s="139"/>
      <c r="D79" s="211"/>
      <c r="E79" s="52"/>
      <c r="F79" s="53"/>
      <c r="G79" s="54"/>
      <c r="H79" s="55"/>
    </row>
    <row r="80" spans="1:13" ht="14.5">
      <c r="A80" s="203">
        <v>21</v>
      </c>
      <c r="B80" s="12" t="s">
        <v>266</v>
      </c>
      <c r="C80" s="376" t="s">
        <v>267</v>
      </c>
      <c r="D80" s="243">
        <v>1</v>
      </c>
      <c r="E80" s="244" t="s">
        <v>221</v>
      </c>
      <c r="F80" s="218">
        <v>100</v>
      </c>
      <c r="G80" s="245"/>
      <c r="H80" s="219"/>
    </row>
    <row r="81" spans="1:14" ht="14.5">
      <c r="A81" s="203"/>
      <c r="B81" s="246"/>
      <c r="C81" s="376"/>
      <c r="D81" s="243"/>
      <c r="E81" s="244"/>
      <c r="F81" s="218"/>
      <c r="G81" s="245"/>
      <c r="H81" s="219"/>
    </row>
    <row r="82" spans="1:14" ht="13">
      <c r="A82" s="169" t="s">
        <v>110</v>
      </c>
      <c r="B82" s="206"/>
      <c r="C82" s="201" t="s">
        <v>269</v>
      </c>
      <c r="D82" s="248"/>
      <c r="E82" s="52"/>
      <c r="F82" s="53"/>
      <c r="G82" s="54"/>
      <c r="H82" s="55"/>
    </row>
    <row r="83" spans="1:14" ht="13">
      <c r="A83" s="169"/>
      <c r="B83" s="206"/>
      <c r="C83" s="201"/>
      <c r="D83" s="248"/>
      <c r="E83" s="52"/>
      <c r="F83" s="53"/>
      <c r="G83" s="54"/>
      <c r="H83" s="55"/>
    </row>
    <row r="84" spans="1:14" ht="37.5">
      <c r="A84" s="203">
        <v>22</v>
      </c>
      <c r="B84" s="206" t="s">
        <v>270</v>
      </c>
      <c r="C84" s="139" t="s">
        <v>481</v>
      </c>
      <c r="D84" s="249">
        <v>1</v>
      </c>
      <c r="E84" s="52" t="s">
        <v>271</v>
      </c>
      <c r="F84" s="53">
        <v>18530</v>
      </c>
      <c r="G84" s="217"/>
      <c r="H84" s="55"/>
    </row>
    <row r="85" spans="1:14" ht="13">
      <c r="A85" s="203"/>
      <c r="B85" s="206"/>
      <c r="C85" s="139"/>
      <c r="D85" s="208"/>
      <c r="E85" s="52"/>
      <c r="F85" s="53"/>
      <c r="G85" s="217"/>
      <c r="H85" s="55"/>
    </row>
    <row r="86" spans="1:14" ht="50">
      <c r="A86" s="203">
        <v>23</v>
      </c>
      <c r="B86" s="206" t="s">
        <v>272</v>
      </c>
      <c r="C86" s="139" t="s">
        <v>273</v>
      </c>
      <c r="D86" s="207">
        <v>1</v>
      </c>
      <c r="E86" s="52" t="s">
        <v>271</v>
      </c>
      <c r="F86" s="53">
        <v>18530</v>
      </c>
      <c r="G86" s="54"/>
      <c r="H86" s="55"/>
    </row>
    <row r="87" spans="1:14" ht="13">
      <c r="A87" s="203"/>
      <c r="B87" s="206"/>
      <c r="C87" s="139"/>
      <c r="D87" s="207"/>
      <c r="E87" s="52"/>
      <c r="F87" s="53"/>
      <c r="G87" s="54"/>
      <c r="H87" s="55"/>
      <c r="J87" s="440"/>
      <c r="K87" s="440"/>
      <c r="L87" s="440"/>
      <c r="M87" s="440"/>
      <c r="N87" s="440"/>
    </row>
    <row r="88" spans="1:14" ht="25">
      <c r="A88" s="203">
        <v>24</v>
      </c>
      <c r="B88" s="209" t="s">
        <v>274</v>
      </c>
      <c r="C88" s="139" t="s">
        <v>275</v>
      </c>
      <c r="D88" s="211">
        <v>1</v>
      </c>
      <c r="E88" s="52" t="s">
        <v>276</v>
      </c>
      <c r="F88" s="53">
        <v>20000</v>
      </c>
      <c r="G88" s="54"/>
      <c r="H88" s="55"/>
    </row>
    <row r="89" spans="1:14">
      <c r="A89" s="203"/>
      <c r="B89" s="206"/>
      <c r="C89" s="139"/>
      <c r="D89" s="211"/>
      <c r="E89" s="52"/>
      <c r="F89" s="53"/>
      <c r="G89" s="54"/>
      <c r="H89" s="55"/>
    </row>
    <row r="90" spans="1:14" ht="25">
      <c r="A90" s="203">
        <v>25</v>
      </c>
      <c r="B90" s="206" t="s">
        <v>277</v>
      </c>
      <c r="C90" s="139" t="s">
        <v>482</v>
      </c>
      <c r="D90" s="248">
        <v>1</v>
      </c>
      <c r="E90" s="99" t="s">
        <v>278</v>
      </c>
      <c r="F90" s="53">
        <v>18</v>
      </c>
      <c r="G90" s="239"/>
      <c r="H90" s="55"/>
    </row>
    <row r="91" spans="1:14" ht="13">
      <c r="B91" s="250"/>
      <c r="C91" s="223"/>
      <c r="D91" s="250"/>
      <c r="E91" s="250"/>
      <c r="F91" s="251"/>
      <c r="G91" s="252"/>
      <c r="H91" s="55"/>
    </row>
    <row r="92" spans="1:14" ht="25">
      <c r="A92" s="203">
        <v>26</v>
      </c>
      <c r="B92" s="206" t="s">
        <v>279</v>
      </c>
      <c r="C92" s="139" t="s">
        <v>280</v>
      </c>
      <c r="D92" s="248">
        <v>1</v>
      </c>
      <c r="E92" s="52" t="s">
        <v>271</v>
      </c>
      <c r="F92" s="53">
        <v>18530</v>
      </c>
      <c r="G92" s="54"/>
      <c r="H92" s="55"/>
    </row>
    <row r="93" spans="1:14">
      <c r="B93" s="206"/>
      <c r="C93" s="139"/>
      <c r="D93" s="248"/>
      <c r="E93" s="52"/>
      <c r="F93" s="53"/>
      <c r="G93" s="54"/>
      <c r="H93" s="55"/>
    </row>
    <row r="94" spans="1:14" ht="37.5">
      <c r="A94" s="203">
        <f t="shared" ref="A94" si="1">A92+1</f>
        <v>27</v>
      </c>
      <c r="B94" s="209" t="s">
        <v>281</v>
      </c>
      <c r="C94" s="231" t="s">
        <v>282</v>
      </c>
      <c r="D94" s="211">
        <v>1</v>
      </c>
      <c r="E94" s="52" t="s">
        <v>218</v>
      </c>
      <c r="F94" s="53">
        <v>4500</v>
      </c>
      <c r="G94" s="54"/>
      <c r="H94" s="55"/>
    </row>
    <row r="95" spans="1:14">
      <c r="A95" s="203"/>
      <c r="B95" s="209"/>
      <c r="C95" s="231"/>
      <c r="D95" s="211"/>
      <c r="E95" s="52"/>
      <c r="F95" s="53"/>
      <c r="G95" s="54"/>
      <c r="H95" s="55"/>
    </row>
    <row r="96" spans="1:14" ht="25">
      <c r="A96" s="203">
        <v>28</v>
      </c>
      <c r="B96" s="209" t="s">
        <v>283</v>
      </c>
      <c r="C96" s="377" t="s">
        <v>284</v>
      </c>
      <c r="D96" s="207">
        <v>1</v>
      </c>
      <c r="E96" s="52" t="s">
        <v>218</v>
      </c>
      <c r="F96" s="53">
        <v>600</v>
      </c>
      <c r="G96" s="54"/>
      <c r="H96" s="55"/>
    </row>
    <row r="97" spans="1:8" ht="14.5">
      <c r="A97" s="203"/>
      <c r="B97" s="247"/>
      <c r="C97" s="377"/>
      <c r="D97" s="207"/>
      <c r="E97" s="52"/>
      <c r="F97" s="53"/>
      <c r="G97" s="54"/>
      <c r="H97" s="55"/>
    </row>
    <row r="98" spans="1:8" ht="25">
      <c r="A98" s="203">
        <v>29</v>
      </c>
      <c r="B98" s="206" t="s">
        <v>285</v>
      </c>
      <c r="C98" s="139" t="s">
        <v>286</v>
      </c>
      <c r="D98" s="248">
        <v>1</v>
      </c>
      <c r="E98" s="52" t="s">
        <v>271</v>
      </c>
      <c r="F98" s="53">
        <v>18530</v>
      </c>
      <c r="G98" s="54"/>
      <c r="H98" s="55"/>
    </row>
    <row r="99" spans="1:8">
      <c r="B99" s="206"/>
      <c r="C99" s="139"/>
      <c r="D99" s="248"/>
      <c r="E99" s="52"/>
      <c r="F99" s="53"/>
      <c r="G99" s="54"/>
      <c r="H99" s="55"/>
    </row>
    <row r="100" spans="1:8" ht="25">
      <c r="A100" s="203">
        <v>30</v>
      </c>
      <c r="B100" s="206" t="s">
        <v>287</v>
      </c>
      <c r="C100" s="139" t="s">
        <v>288</v>
      </c>
      <c r="D100" s="249">
        <v>1</v>
      </c>
      <c r="E100" s="52" t="s">
        <v>271</v>
      </c>
      <c r="F100" s="53">
        <v>18530</v>
      </c>
      <c r="G100" s="54"/>
      <c r="H100" s="55"/>
    </row>
    <row r="101" spans="1:8" ht="13">
      <c r="B101" s="206"/>
      <c r="C101" s="139"/>
      <c r="D101" s="208"/>
      <c r="E101" s="52"/>
      <c r="F101" s="53"/>
      <c r="G101" s="54"/>
      <c r="H101" s="55"/>
    </row>
    <row r="102" spans="1:8" ht="25">
      <c r="A102" s="203">
        <f t="shared" ref="A102" si="2">A100+1</f>
        <v>31</v>
      </c>
      <c r="B102" s="206" t="s">
        <v>289</v>
      </c>
      <c r="C102" s="139" t="s">
        <v>290</v>
      </c>
      <c r="D102" s="207">
        <v>1</v>
      </c>
      <c r="E102" s="52" t="s">
        <v>291</v>
      </c>
      <c r="F102" s="53">
        <v>30</v>
      </c>
      <c r="G102" s="54"/>
      <c r="H102" s="55"/>
    </row>
    <row r="103" spans="1:8">
      <c r="B103" s="206"/>
      <c r="C103" s="139"/>
      <c r="D103" s="207"/>
      <c r="E103" s="52"/>
      <c r="F103" s="53"/>
      <c r="G103" s="54"/>
      <c r="H103" s="55"/>
    </row>
    <row r="104" spans="1:8">
      <c r="A104" s="203">
        <f t="shared" ref="A104" si="3">A102+1</f>
        <v>32</v>
      </c>
      <c r="B104" s="206" t="s">
        <v>292</v>
      </c>
      <c r="C104" s="139" t="s">
        <v>293</v>
      </c>
      <c r="D104" s="211">
        <v>1</v>
      </c>
      <c r="E104" s="52" t="s">
        <v>291</v>
      </c>
      <c r="F104" s="53">
        <v>20</v>
      </c>
      <c r="G104" s="54"/>
      <c r="H104" s="55"/>
    </row>
    <row r="105" spans="1:8">
      <c r="A105" s="203"/>
      <c r="B105" s="206"/>
      <c r="C105" s="139"/>
      <c r="D105" s="211"/>
      <c r="E105" s="52"/>
      <c r="F105" s="53"/>
      <c r="G105" s="54"/>
      <c r="H105" s="55"/>
    </row>
    <row r="106" spans="1:8" ht="29">
      <c r="A106" s="203">
        <v>34</v>
      </c>
      <c r="B106" s="206" t="s">
        <v>294</v>
      </c>
      <c r="C106" s="378" t="s">
        <v>295</v>
      </c>
      <c r="D106" s="253">
        <v>1</v>
      </c>
      <c r="E106" s="254" t="s">
        <v>84</v>
      </c>
      <c r="F106" s="53">
        <v>1</v>
      </c>
      <c r="G106" s="255"/>
      <c r="H106" s="55"/>
    </row>
    <row r="107" spans="1:8" ht="14.5">
      <c r="A107" s="203"/>
      <c r="B107" s="206"/>
      <c r="C107" s="378"/>
      <c r="D107" s="211"/>
      <c r="E107" s="52"/>
      <c r="F107" s="53"/>
      <c r="G107" s="54"/>
      <c r="H107" s="55"/>
    </row>
    <row r="108" spans="1:8">
      <c r="A108" s="203">
        <v>35</v>
      </c>
      <c r="B108" s="203" t="s">
        <v>296</v>
      </c>
      <c r="C108" s="256" t="s">
        <v>297</v>
      </c>
      <c r="D108" s="253">
        <v>1</v>
      </c>
      <c r="E108" s="254" t="s">
        <v>84</v>
      </c>
      <c r="F108" s="53">
        <v>3</v>
      </c>
      <c r="G108" s="255"/>
      <c r="H108" s="55"/>
    </row>
    <row r="109" spans="1:8">
      <c r="B109" s="203"/>
      <c r="C109" s="256"/>
      <c r="D109" s="253"/>
      <c r="E109" s="254"/>
      <c r="F109" s="53"/>
      <c r="G109" s="255"/>
      <c r="H109" s="55"/>
    </row>
    <row r="110" spans="1:8">
      <c r="A110" s="203">
        <v>36</v>
      </c>
      <c r="B110" s="206" t="s">
        <v>298</v>
      </c>
      <c r="C110" s="256" t="s">
        <v>299</v>
      </c>
      <c r="D110" s="248">
        <v>1</v>
      </c>
      <c r="E110" s="52" t="s">
        <v>300</v>
      </c>
      <c r="F110" s="53">
        <v>10</v>
      </c>
      <c r="G110" s="54"/>
      <c r="H110" s="55"/>
    </row>
    <row r="111" spans="1:8">
      <c r="A111" s="203"/>
      <c r="B111" s="206"/>
      <c r="C111" s="256"/>
      <c r="D111" s="248"/>
      <c r="E111" s="52"/>
      <c r="F111" s="53"/>
      <c r="G111" s="54"/>
      <c r="H111" s="55"/>
    </row>
    <row r="112" spans="1:8">
      <c r="A112" s="203"/>
      <c r="B112" s="206"/>
      <c r="C112" s="256"/>
      <c r="D112" s="248"/>
      <c r="E112" s="52"/>
      <c r="F112" s="53"/>
      <c r="G112" s="54"/>
      <c r="H112" s="55"/>
    </row>
    <row r="113" spans="1:8">
      <c r="A113" s="203"/>
      <c r="B113" s="206"/>
      <c r="C113" s="256"/>
      <c r="D113" s="248"/>
      <c r="E113" s="52"/>
      <c r="F113" s="53"/>
      <c r="G113" s="54"/>
      <c r="H113" s="55"/>
    </row>
    <row r="114" spans="1:8">
      <c r="A114" s="203"/>
      <c r="B114" s="206"/>
      <c r="C114" s="256"/>
      <c r="D114" s="248"/>
      <c r="E114" s="52"/>
      <c r="F114" s="53"/>
      <c r="G114" s="54"/>
      <c r="H114" s="55"/>
    </row>
    <row r="115" spans="1:8">
      <c r="A115" s="203"/>
      <c r="B115" s="206"/>
      <c r="C115" s="256"/>
      <c r="D115" s="248"/>
      <c r="E115" s="52"/>
      <c r="F115" s="53"/>
      <c r="G115" s="54"/>
      <c r="H115" s="55"/>
    </row>
    <row r="116" spans="1:8">
      <c r="A116" s="203"/>
      <c r="B116" s="206"/>
      <c r="C116" s="256"/>
      <c r="D116" s="248"/>
      <c r="E116" s="52"/>
      <c r="F116" s="53"/>
      <c r="G116" s="54"/>
      <c r="H116" s="55"/>
    </row>
    <row r="117" spans="1:8">
      <c r="A117" s="203"/>
      <c r="B117" s="206"/>
      <c r="C117" s="256"/>
      <c r="D117" s="248"/>
      <c r="E117" s="52"/>
      <c r="F117" s="53"/>
      <c r="G117" s="54"/>
      <c r="H117" s="55"/>
    </row>
    <row r="118" spans="1:8">
      <c r="A118" s="203"/>
      <c r="B118" s="206"/>
      <c r="C118" s="256"/>
      <c r="D118" s="248"/>
      <c r="E118" s="52"/>
      <c r="F118" s="53"/>
      <c r="G118" s="54"/>
      <c r="H118" s="55"/>
    </row>
    <row r="119" spans="1:8">
      <c r="A119" s="203"/>
      <c r="B119" s="206"/>
      <c r="C119" s="256"/>
      <c r="D119" s="248"/>
      <c r="E119" s="52"/>
      <c r="F119" s="53"/>
      <c r="G119" s="54"/>
      <c r="H119" s="55"/>
    </row>
    <row r="120" spans="1:8" ht="13">
      <c r="A120" s="242" t="s">
        <v>137</v>
      </c>
      <c r="B120" s="206"/>
      <c r="C120" s="201" t="s">
        <v>206</v>
      </c>
      <c r="D120" s="248"/>
      <c r="E120" s="52"/>
      <c r="F120" s="53"/>
      <c r="G120" s="54"/>
      <c r="H120" s="55"/>
    </row>
    <row r="121" spans="1:8">
      <c r="A121" s="203"/>
      <c r="B121" s="206"/>
      <c r="C121" s="256"/>
      <c r="D121" s="248"/>
      <c r="E121" s="52"/>
      <c r="F121" s="53"/>
      <c r="G121" s="54"/>
      <c r="H121" s="55"/>
    </row>
    <row r="122" spans="1:8" ht="13">
      <c r="A122" s="169"/>
      <c r="B122" s="12"/>
      <c r="C122" s="201" t="s">
        <v>210</v>
      </c>
      <c r="D122" s="202"/>
      <c r="E122" s="52"/>
      <c r="F122" s="53"/>
      <c r="G122" s="54"/>
      <c r="H122" s="55"/>
    </row>
    <row r="123" spans="1:8">
      <c r="A123" s="203"/>
      <c r="B123" s="12"/>
      <c r="C123" s="5"/>
      <c r="D123" s="202"/>
      <c r="E123" s="52"/>
      <c r="F123" s="53"/>
      <c r="G123" s="54"/>
      <c r="H123" s="55"/>
    </row>
    <row r="124" spans="1:8" ht="100">
      <c r="A124" s="203">
        <f>A110+1</f>
        <v>37</v>
      </c>
      <c r="B124" s="12" t="s">
        <v>211</v>
      </c>
      <c r="C124" s="204" t="s">
        <v>212</v>
      </c>
      <c r="D124" s="202">
        <v>1</v>
      </c>
      <c r="E124" s="52" t="s">
        <v>213</v>
      </c>
      <c r="F124" s="53">
        <v>1</v>
      </c>
      <c r="G124" s="205"/>
      <c r="H124" s="55"/>
    </row>
    <row r="125" spans="1:8" ht="14.5">
      <c r="A125" s="203"/>
      <c r="B125" s="12"/>
      <c r="C125" s="204"/>
      <c r="D125" s="202"/>
      <c r="E125" s="52"/>
      <c r="F125" s="53"/>
      <c r="G125" s="205"/>
      <c r="H125" s="55"/>
    </row>
    <row r="126" spans="1:8" ht="13">
      <c r="A126" s="169"/>
      <c r="B126" s="206"/>
      <c r="C126" s="200" t="s">
        <v>495</v>
      </c>
      <c r="D126" s="207"/>
      <c r="E126" s="52"/>
      <c r="F126" s="53"/>
      <c r="G126" s="54"/>
      <c r="H126" s="55"/>
    </row>
    <row r="127" spans="1:8" ht="13">
      <c r="A127" s="203"/>
      <c r="B127" s="206"/>
      <c r="C127" s="201"/>
      <c r="D127" s="208"/>
      <c r="E127" s="52"/>
      <c r="F127" s="53"/>
      <c r="G127" s="54"/>
      <c r="H127" s="55"/>
    </row>
    <row r="128" spans="1:8" ht="112.5">
      <c r="A128" s="209"/>
      <c r="B128" s="210"/>
      <c r="C128" s="204" t="s">
        <v>215</v>
      </c>
      <c r="D128" s="211"/>
      <c r="E128" s="212"/>
      <c r="F128" s="213"/>
      <c r="G128" s="214"/>
      <c r="H128" s="55"/>
    </row>
    <row r="129" spans="1:13">
      <c r="A129" s="209"/>
      <c r="B129" s="210"/>
      <c r="C129" s="231"/>
      <c r="D129" s="211"/>
      <c r="E129" s="212"/>
      <c r="F129" s="213"/>
      <c r="G129" s="214"/>
      <c r="H129" s="55"/>
    </row>
    <row r="130" spans="1:13" ht="37.5">
      <c r="A130" s="203">
        <f>A124+1</f>
        <v>38</v>
      </c>
      <c r="B130" s="12" t="s">
        <v>216</v>
      </c>
      <c r="C130" s="5" t="s">
        <v>217</v>
      </c>
      <c r="D130" s="202">
        <v>1</v>
      </c>
      <c r="E130" s="52" t="s">
        <v>218</v>
      </c>
      <c r="F130" s="53">
        <v>80</v>
      </c>
      <c r="G130" s="54"/>
      <c r="H130" s="55"/>
    </row>
    <row r="131" spans="1:13" ht="13">
      <c r="A131" s="209"/>
      <c r="B131" s="209"/>
      <c r="C131" s="379"/>
      <c r="D131" s="211"/>
      <c r="E131" s="212"/>
      <c r="F131" s="215"/>
      <c r="G131" s="216"/>
      <c r="H131" s="55"/>
    </row>
    <row r="132" spans="1:13" ht="37.5">
      <c r="A132" s="236">
        <f>A130+1</f>
        <v>39</v>
      </c>
      <c r="B132" s="209" t="s">
        <v>219</v>
      </c>
      <c r="C132" s="5" t="s">
        <v>220</v>
      </c>
      <c r="D132" s="211">
        <v>1</v>
      </c>
      <c r="E132" s="212" t="s">
        <v>221</v>
      </c>
      <c r="F132" s="215">
        <v>30</v>
      </c>
      <c r="G132" s="217"/>
      <c r="H132" s="55"/>
    </row>
    <row r="133" spans="1:13">
      <c r="B133" s="206"/>
      <c r="C133" s="256"/>
      <c r="D133" s="248"/>
      <c r="E133" s="52"/>
      <c r="F133" s="53"/>
      <c r="G133" s="54"/>
      <c r="H133" s="55"/>
    </row>
    <row r="134" spans="1:13" ht="19.899999999999999" customHeight="1">
      <c r="A134" s="441" t="s">
        <v>222</v>
      </c>
      <c r="B134" s="441"/>
      <c r="C134" s="441"/>
      <c r="D134" s="441"/>
      <c r="E134" s="441"/>
      <c r="F134" s="441"/>
      <c r="G134" s="441"/>
      <c r="H134" s="166"/>
    </row>
    <row r="135" spans="1:13" s="11" customFormat="1" ht="19.899999999999999" customHeight="1">
      <c r="A135" s="428" t="s">
        <v>166</v>
      </c>
      <c r="B135" s="428"/>
      <c r="C135" s="428"/>
      <c r="D135" s="428"/>
      <c r="E135" s="428"/>
      <c r="F135" s="428"/>
      <c r="G135" s="428"/>
      <c r="H135" s="166"/>
    </row>
    <row r="136" spans="1:13" s="103" customFormat="1" ht="19.899999999999999" customHeight="1">
      <c r="A136" s="428" t="s">
        <v>62</v>
      </c>
      <c r="B136" s="428"/>
      <c r="C136" s="428"/>
      <c r="D136" s="428"/>
      <c r="E136" s="428"/>
      <c r="F136" s="428"/>
      <c r="G136" s="428"/>
      <c r="H136" s="167"/>
      <c r="I136" s="128"/>
      <c r="J136" s="128"/>
      <c r="K136" s="128"/>
      <c r="L136" s="21"/>
      <c r="M136" s="23"/>
    </row>
    <row r="137" spans="1:13" ht="13">
      <c r="A137" s="257"/>
      <c r="B137" s="257"/>
      <c r="C137" s="258"/>
      <c r="D137" s="257"/>
      <c r="E137" s="257"/>
      <c r="F137" s="259"/>
      <c r="G137" s="260"/>
      <c r="H137" s="220"/>
    </row>
    <row r="138" spans="1:13" ht="13">
      <c r="A138" s="261" t="s">
        <v>145</v>
      </c>
      <c r="B138" s="262"/>
      <c r="C138" s="263" t="s">
        <v>14</v>
      </c>
      <c r="D138" s="264"/>
      <c r="E138" s="265"/>
      <c r="F138" s="266"/>
      <c r="G138" s="55"/>
      <c r="H138" s="55"/>
    </row>
    <row r="139" spans="1:13" ht="13">
      <c r="A139" s="261"/>
      <c r="B139" s="262"/>
      <c r="C139" s="372" t="s">
        <v>477</v>
      </c>
      <c r="D139" s="264"/>
      <c r="E139" s="265"/>
      <c r="F139" s="266"/>
      <c r="G139" s="55"/>
      <c r="H139" s="55"/>
    </row>
    <row r="140" spans="1:13" ht="13">
      <c r="A140" s="261"/>
      <c r="B140" s="262"/>
      <c r="C140" s="372"/>
      <c r="D140" s="264"/>
      <c r="E140" s="265"/>
      <c r="F140" s="266"/>
      <c r="G140" s="55"/>
      <c r="H140" s="55"/>
    </row>
    <row r="141" spans="1:13" ht="37.5">
      <c r="A141" s="267">
        <f>A132+1</f>
        <v>40</v>
      </c>
      <c r="B141" s="209" t="s">
        <v>98</v>
      </c>
      <c r="C141" s="231" t="s">
        <v>302</v>
      </c>
      <c r="D141" s="207">
        <v>1</v>
      </c>
      <c r="E141" s="212" t="s">
        <v>235</v>
      </c>
      <c r="F141" s="268">
        <v>2</v>
      </c>
      <c r="G141" s="239"/>
      <c r="H141" s="55"/>
    </row>
    <row r="142" spans="1:13">
      <c r="A142" s="267"/>
      <c r="B142" s="209"/>
      <c r="C142" s="231"/>
      <c r="D142" s="207"/>
      <c r="E142" s="212"/>
      <c r="F142" s="268"/>
      <c r="G142" s="239"/>
      <c r="H142" s="55"/>
    </row>
    <row r="143" spans="1:13" ht="37.5">
      <c r="A143" s="267">
        <f>A141+1</f>
        <v>41</v>
      </c>
      <c r="B143" s="269" t="s">
        <v>303</v>
      </c>
      <c r="C143" s="231" t="s">
        <v>304</v>
      </c>
      <c r="D143" s="270">
        <v>1</v>
      </c>
      <c r="E143" s="99" t="s">
        <v>97</v>
      </c>
      <c r="F143" s="238">
        <v>2</v>
      </c>
      <c r="G143" s="239"/>
      <c r="H143" s="55"/>
    </row>
    <row r="144" spans="1:13">
      <c r="A144" s="262"/>
      <c r="B144" s="269"/>
      <c r="C144" s="231"/>
      <c r="D144" s="270"/>
      <c r="E144" s="99"/>
      <c r="F144" s="238"/>
      <c r="G144" s="239"/>
      <c r="H144" s="55"/>
    </row>
    <row r="145" spans="1:10">
      <c r="A145" s="267">
        <f>A143+1</f>
        <v>42</v>
      </c>
      <c r="B145" s="269" t="s">
        <v>305</v>
      </c>
      <c r="C145" s="139" t="s">
        <v>306</v>
      </c>
      <c r="D145" s="270">
        <v>1</v>
      </c>
      <c r="E145" s="99" t="s">
        <v>97</v>
      </c>
      <c r="F145" s="238">
        <v>1</v>
      </c>
      <c r="G145" s="239"/>
      <c r="H145" s="55"/>
    </row>
    <row r="146" spans="1:10">
      <c r="A146" s="262"/>
      <c r="B146" s="269"/>
      <c r="C146" s="231"/>
      <c r="D146" s="270"/>
      <c r="E146" s="99"/>
      <c r="F146" s="238"/>
      <c r="G146" s="239"/>
      <c r="H146" s="55"/>
    </row>
    <row r="147" spans="1:10">
      <c r="A147" s="267">
        <f>A145+1</f>
        <v>43</v>
      </c>
      <c r="B147" s="269" t="s">
        <v>307</v>
      </c>
      <c r="C147" s="139" t="s">
        <v>308</v>
      </c>
      <c r="D147" s="270">
        <v>1</v>
      </c>
      <c r="E147" s="99" t="s">
        <v>97</v>
      </c>
      <c r="F147" s="238">
        <v>1</v>
      </c>
      <c r="G147" s="239"/>
      <c r="H147" s="55"/>
    </row>
    <row r="148" spans="1:10">
      <c r="A148" s="262"/>
      <c r="B148" s="269"/>
      <c r="C148" s="271"/>
      <c r="D148" s="270"/>
      <c r="E148" s="99"/>
      <c r="F148" s="238"/>
      <c r="G148" s="239"/>
      <c r="H148" s="55"/>
    </row>
    <row r="149" spans="1:10">
      <c r="A149" s="267">
        <f>A147+1</f>
        <v>44</v>
      </c>
      <c r="B149" s="269" t="s">
        <v>309</v>
      </c>
      <c r="C149" s="272" t="s">
        <v>310</v>
      </c>
      <c r="D149" s="273">
        <v>1</v>
      </c>
      <c r="E149" s="99" t="s">
        <v>97</v>
      </c>
      <c r="F149" s="238">
        <v>2</v>
      </c>
      <c r="G149" s="239"/>
      <c r="H149" s="55"/>
    </row>
    <row r="150" spans="1:10">
      <c r="A150" s="267"/>
      <c r="B150" s="269"/>
      <c r="C150" s="272"/>
      <c r="D150" s="273"/>
      <c r="E150" s="99"/>
      <c r="F150" s="238"/>
      <c r="G150" s="239"/>
      <c r="H150" s="55"/>
    </row>
    <row r="151" spans="1:10" ht="37.5">
      <c r="A151" s="267">
        <f>A149+1</f>
        <v>45</v>
      </c>
      <c r="B151" s="269" t="s">
        <v>311</v>
      </c>
      <c r="C151" s="271" t="s">
        <v>312</v>
      </c>
      <c r="D151" s="275">
        <v>1</v>
      </c>
      <c r="E151" s="52" t="s">
        <v>213</v>
      </c>
      <c r="F151" s="53">
        <v>1</v>
      </c>
      <c r="G151" s="54"/>
      <c r="H151" s="55"/>
    </row>
    <row r="152" spans="1:10">
      <c r="A152" s="274"/>
      <c r="B152" s="269"/>
      <c r="C152" s="380"/>
      <c r="D152" s="275"/>
      <c r="E152" s="52"/>
      <c r="F152" s="53"/>
      <c r="G152" s="54"/>
      <c r="H152" s="55"/>
    </row>
    <row r="153" spans="1:10" ht="37.5">
      <c r="A153" s="203">
        <f>A151+1</f>
        <v>46</v>
      </c>
      <c r="B153" s="269" t="s">
        <v>313</v>
      </c>
      <c r="C153" s="271" t="s">
        <v>494</v>
      </c>
      <c r="D153" s="275">
        <v>1</v>
      </c>
      <c r="E153" s="52" t="s">
        <v>213</v>
      </c>
      <c r="F153" s="53">
        <v>1</v>
      </c>
      <c r="G153" s="54"/>
      <c r="H153" s="55"/>
    </row>
    <row r="154" spans="1:10">
      <c r="A154" s="262"/>
      <c r="B154" s="269"/>
      <c r="C154" s="381"/>
      <c r="G154" s="195"/>
    </row>
    <row r="155" spans="1:10" s="370" customFormat="1" ht="19.899999999999999" customHeight="1">
      <c r="A155" s="442" t="s">
        <v>314</v>
      </c>
      <c r="B155" s="443"/>
      <c r="C155" s="443"/>
      <c r="D155" s="443"/>
      <c r="E155" s="443"/>
      <c r="F155" s="443"/>
      <c r="G155" s="444"/>
      <c r="H155" s="154"/>
      <c r="I155" s="369"/>
    </row>
    <row r="156" spans="1:10" s="370" customFormat="1" ht="19.899999999999999" customHeight="1">
      <c r="A156" s="442" t="s">
        <v>476</v>
      </c>
      <c r="B156" s="443"/>
      <c r="C156" s="443"/>
      <c r="D156" s="443"/>
      <c r="E156" s="443"/>
      <c r="F156" s="443"/>
      <c r="G156" s="444"/>
      <c r="H156" s="154"/>
      <c r="I156" s="369"/>
      <c r="J156" s="371"/>
    </row>
    <row r="157" spans="1:10" ht="13">
      <c r="A157" s="276"/>
      <c r="B157" s="276"/>
      <c r="C157" s="277"/>
      <c r="D157" s="276"/>
      <c r="E157" s="276"/>
      <c r="F157" s="278"/>
      <c r="G157" s="279"/>
      <c r="H157" s="220"/>
    </row>
    <row r="158" spans="1:10" ht="13">
      <c r="A158" s="276"/>
      <c r="B158" s="276"/>
      <c r="C158" s="228" t="s">
        <v>315</v>
      </c>
      <c r="D158" s="276"/>
      <c r="E158" s="276"/>
      <c r="F158" s="280"/>
      <c r="G158" s="279"/>
      <c r="H158" s="220"/>
    </row>
    <row r="159" spans="1:10" ht="13">
      <c r="A159" s="276"/>
      <c r="B159" s="276"/>
      <c r="C159" s="228"/>
      <c r="D159" s="276"/>
      <c r="E159" s="276"/>
      <c r="F159" s="280"/>
      <c r="G159" s="279"/>
      <c r="H159" s="220"/>
    </row>
    <row r="160" spans="1:10" ht="13">
      <c r="A160" s="276"/>
      <c r="B160" s="276"/>
      <c r="C160" s="281" t="s">
        <v>474</v>
      </c>
      <c r="D160" s="276"/>
      <c r="E160" s="276"/>
      <c r="F160" s="280"/>
      <c r="G160" s="279"/>
      <c r="H160" s="220"/>
    </row>
    <row r="161" spans="1:8" ht="13">
      <c r="A161" s="276"/>
      <c r="B161" s="276"/>
      <c r="C161" s="281" t="s">
        <v>513</v>
      </c>
      <c r="D161" s="276"/>
      <c r="E161" s="276"/>
      <c r="F161" s="280"/>
      <c r="G161" s="279"/>
      <c r="H161" s="220"/>
    </row>
    <row r="162" spans="1:8" ht="13">
      <c r="A162" s="276"/>
      <c r="B162" s="276"/>
      <c r="C162" s="404" t="s">
        <v>316</v>
      </c>
      <c r="D162" s="276"/>
      <c r="E162" s="276"/>
      <c r="F162" s="280"/>
      <c r="G162" s="279"/>
      <c r="H162" s="220"/>
    </row>
    <row r="163" spans="1:8" ht="13">
      <c r="A163" s="276"/>
      <c r="B163" s="276"/>
      <c r="C163" s="404" t="s">
        <v>317</v>
      </c>
      <c r="D163" s="276"/>
      <c r="E163" s="276"/>
      <c r="F163" s="280"/>
      <c r="G163" s="279"/>
      <c r="H163" s="220"/>
    </row>
    <row r="164" spans="1:8" ht="13">
      <c r="A164" s="276"/>
      <c r="B164" s="276"/>
      <c r="C164" s="403" t="s">
        <v>475</v>
      </c>
      <c r="D164" s="276"/>
      <c r="E164" s="276"/>
      <c r="F164" s="280"/>
      <c r="G164" s="279"/>
      <c r="H164" s="220"/>
    </row>
    <row r="165" spans="1:8" ht="13">
      <c r="A165" s="276"/>
      <c r="B165" s="276"/>
      <c r="C165" s="281" t="s">
        <v>318</v>
      </c>
      <c r="D165" s="276"/>
      <c r="E165" s="276"/>
      <c r="F165" s="280"/>
      <c r="G165" s="279"/>
      <c r="H165" s="220"/>
    </row>
    <row r="166" spans="1:8" ht="13">
      <c r="A166" s="276"/>
      <c r="B166" s="276"/>
      <c r="C166" s="281"/>
      <c r="D166" s="276"/>
      <c r="E166" s="276"/>
      <c r="F166" s="280"/>
      <c r="G166" s="279"/>
      <c r="H166" s="220"/>
    </row>
    <row r="167" spans="1:8" ht="13">
      <c r="A167" s="276"/>
      <c r="B167" s="276"/>
      <c r="C167" s="281"/>
      <c r="D167" s="276"/>
      <c r="E167" s="276"/>
      <c r="F167" s="280"/>
      <c r="G167" s="279"/>
      <c r="H167" s="220"/>
    </row>
    <row r="168" spans="1:8" ht="13">
      <c r="A168" s="276"/>
      <c r="B168" s="276"/>
      <c r="C168" s="281"/>
      <c r="D168" s="276"/>
      <c r="E168" s="276"/>
      <c r="F168" s="280"/>
      <c r="G168" s="279"/>
      <c r="H168" s="220"/>
    </row>
    <row r="169" spans="1:8" ht="13">
      <c r="A169" s="276"/>
      <c r="B169" s="276"/>
      <c r="C169" s="281"/>
      <c r="D169" s="276"/>
      <c r="E169" s="276"/>
      <c r="F169" s="280"/>
      <c r="G169" s="279"/>
      <c r="H169" s="220"/>
    </row>
    <row r="170" spans="1:8" ht="13">
      <c r="A170" s="276"/>
      <c r="B170" s="276"/>
      <c r="C170" s="281"/>
      <c r="D170" s="276"/>
      <c r="E170" s="276"/>
      <c r="F170" s="280"/>
      <c r="G170" s="279"/>
      <c r="H170" s="220"/>
    </row>
    <row r="171" spans="1:8" ht="13">
      <c r="A171" s="276"/>
      <c r="B171" s="276"/>
      <c r="C171" s="281"/>
      <c r="D171" s="276"/>
      <c r="E171" s="276"/>
      <c r="F171" s="280"/>
      <c r="G171" s="279"/>
      <c r="H171" s="220"/>
    </row>
    <row r="172" spans="1:8" ht="13">
      <c r="A172" s="276"/>
      <c r="B172" s="276"/>
      <c r="C172" s="281"/>
      <c r="D172" s="276"/>
      <c r="E172" s="276"/>
      <c r="F172" s="280"/>
      <c r="G172" s="279"/>
      <c r="H172" s="220"/>
    </row>
    <row r="173" spans="1:8" ht="13">
      <c r="A173" s="276"/>
      <c r="B173" s="276"/>
      <c r="C173" s="281"/>
      <c r="D173" s="276"/>
      <c r="E173" s="276"/>
      <c r="F173" s="280"/>
      <c r="G173" s="279"/>
      <c r="H173" s="220"/>
    </row>
    <row r="174" spans="1:8" ht="13">
      <c r="A174" s="276"/>
      <c r="B174" s="276"/>
      <c r="C174" s="281"/>
      <c r="D174" s="276"/>
      <c r="E174" s="276"/>
      <c r="F174" s="280"/>
      <c r="G174" s="279"/>
      <c r="H174" s="220"/>
    </row>
    <row r="175" spans="1:8" ht="13">
      <c r="A175" s="276"/>
      <c r="B175" s="276"/>
      <c r="C175" s="281"/>
      <c r="D175" s="276"/>
      <c r="E175" s="276"/>
      <c r="F175" s="280"/>
      <c r="G175" s="279"/>
      <c r="H175" s="220"/>
    </row>
    <row r="176" spans="1:8" ht="13">
      <c r="A176" s="276"/>
      <c r="B176" s="276"/>
      <c r="C176" s="281"/>
      <c r="D176" s="276"/>
      <c r="E176" s="276"/>
      <c r="F176" s="280"/>
      <c r="G176" s="279"/>
      <c r="H176" s="220"/>
    </row>
    <row r="177" spans="1:8" ht="13">
      <c r="A177" s="276"/>
      <c r="B177" s="276"/>
      <c r="C177" s="281"/>
      <c r="D177" s="276"/>
      <c r="E177" s="276"/>
      <c r="F177" s="280"/>
      <c r="G177" s="279"/>
      <c r="H177" s="220"/>
    </row>
    <row r="178" spans="1:8" ht="13">
      <c r="A178" s="276"/>
      <c r="B178" s="276"/>
      <c r="C178" s="281"/>
      <c r="D178" s="276"/>
      <c r="E178" s="276"/>
      <c r="F178" s="280"/>
      <c r="G178" s="279"/>
      <c r="H178" s="220"/>
    </row>
    <row r="179" spans="1:8" ht="13">
      <c r="A179" s="276"/>
      <c r="B179" s="276"/>
      <c r="C179" s="281"/>
      <c r="D179" s="276"/>
      <c r="E179" s="276"/>
      <c r="F179" s="280"/>
      <c r="G179" s="279"/>
      <c r="H179" s="220"/>
    </row>
    <row r="180" spans="1:8" ht="13">
      <c r="A180" s="276"/>
      <c r="B180" s="276"/>
      <c r="C180" s="281"/>
      <c r="D180" s="276"/>
      <c r="E180" s="276"/>
      <c r="F180" s="280"/>
      <c r="G180" s="279"/>
      <c r="H180" s="220"/>
    </row>
    <row r="181" spans="1:8" ht="13">
      <c r="A181" s="276"/>
      <c r="B181" s="276"/>
      <c r="C181" s="281"/>
      <c r="D181" s="276"/>
      <c r="E181" s="276"/>
      <c r="F181" s="280"/>
      <c r="G181" s="279"/>
      <c r="H181" s="220"/>
    </row>
    <row r="182" spans="1:8" ht="13">
      <c r="A182" s="276"/>
      <c r="B182" s="276"/>
      <c r="C182" s="381"/>
      <c r="D182" s="276"/>
      <c r="E182" s="276"/>
      <c r="F182" s="280"/>
      <c r="G182" s="279"/>
      <c r="H182" s="220"/>
    </row>
    <row r="183" spans="1:8" ht="13">
      <c r="A183" s="276"/>
      <c r="B183" s="276"/>
      <c r="C183" s="381"/>
      <c r="D183" s="276"/>
      <c r="E183" s="276"/>
      <c r="F183" s="280"/>
      <c r="G183" s="279"/>
      <c r="H183" s="220"/>
    </row>
  </sheetData>
  <mergeCells count="14">
    <mergeCell ref="J76:M76"/>
    <mergeCell ref="J87:N87"/>
    <mergeCell ref="A134:G134"/>
    <mergeCell ref="A155:G155"/>
    <mergeCell ref="A156:G156"/>
    <mergeCell ref="D10:E10"/>
    <mergeCell ref="A135:G135"/>
    <mergeCell ref="A136:G136"/>
    <mergeCell ref="A1:H1"/>
    <mergeCell ref="A3:H3"/>
    <mergeCell ref="A5:H5"/>
    <mergeCell ref="A7:H7"/>
    <mergeCell ref="A8:H8"/>
    <mergeCell ref="D9:E9"/>
  </mergeCells>
  <printOptions horizontalCentered="1"/>
  <pageMargins left="0.75" right="0.5" top="0.75" bottom="0.75" header="0.3" footer="0.3"/>
  <pageSetup paperSize="9" scale="90" orientation="portrait" blackAndWhite="1" r:id="rId1"/>
  <headerFooter>
    <oddHeader>&amp;RGPS No. 01 Seni Gumbat, Kohat 
Electrical Works Page -&amp;P of &amp;N</oddHeader>
  </headerFooter>
  <rowBreaks count="1" manualBreakCount="1">
    <brk id="18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6"/>
  <sheetViews>
    <sheetView zoomScaleNormal="100" zoomScaleSheetLayoutView="100" workbookViewId="0">
      <selection activeCell="G168" sqref="G12:G168"/>
    </sheetView>
  </sheetViews>
  <sheetFormatPr defaultColWidth="9.1796875" defaultRowHeight="12.5"/>
  <cols>
    <col min="1" max="1" width="4.81640625" style="103" bestFit="1" customWidth="1"/>
    <col min="2" max="2" width="14.1796875" style="106" bestFit="1" customWidth="1"/>
    <col min="3" max="3" width="45.81640625" style="179" customWidth="1"/>
    <col min="4" max="4" width="5.26953125" style="106" bestFit="1" customWidth="1"/>
    <col min="5" max="5" width="6.7265625" style="24" bestFit="1" customWidth="1"/>
    <col min="6" max="6" width="11.453125" style="89" bestFit="1" customWidth="1"/>
    <col min="7" max="7" width="13.1796875" style="89" bestFit="1" customWidth="1"/>
    <col min="8" max="8" width="9.1796875" style="103"/>
    <col min="9" max="9" width="11.26953125" style="103" bestFit="1" customWidth="1"/>
    <col min="10" max="10" width="9.7265625" style="103" bestFit="1" customWidth="1"/>
    <col min="11" max="256" width="9.1796875" style="103"/>
    <col min="257" max="257" width="6.54296875" style="103" customWidth="1"/>
    <col min="258" max="258" width="10.1796875" style="103" customWidth="1"/>
    <col min="259" max="259" width="32.7265625" style="103" customWidth="1"/>
    <col min="260" max="260" width="6" style="103" customWidth="1"/>
    <col min="261" max="261" width="6.7265625" style="103" customWidth="1"/>
    <col min="262" max="262" width="12.1796875" style="103" customWidth="1"/>
    <col min="263" max="263" width="14" style="103" customWidth="1"/>
    <col min="264" max="264" width="9.1796875" style="103"/>
    <col min="265" max="265" width="11.26953125" style="103" bestFit="1" customWidth="1"/>
    <col min="266" max="266" width="9.7265625" style="103" bestFit="1" customWidth="1"/>
    <col min="267" max="512" width="9.1796875" style="103"/>
    <col min="513" max="513" width="6.54296875" style="103" customWidth="1"/>
    <col min="514" max="514" width="10.1796875" style="103" customWidth="1"/>
    <col min="515" max="515" width="32.7265625" style="103" customWidth="1"/>
    <col min="516" max="516" width="6" style="103" customWidth="1"/>
    <col min="517" max="517" width="6.7265625" style="103" customWidth="1"/>
    <col min="518" max="518" width="12.1796875" style="103" customWidth="1"/>
    <col min="519" max="519" width="14" style="103" customWidth="1"/>
    <col min="520" max="520" width="9.1796875" style="103"/>
    <col min="521" max="521" width="11.26953125" style="103" bestFit="1" customWidth="1"/>
    <col min="522" max="522" width="9.7265625" style="103" bestFit="1" customWidth="1"/>
    <col min="523" max="768" width="9.1796875" style="103"/>
    <col min="769" max="769" width="6.54296875" style="103" customWidth="1"/>
    <col min="770" max="770" width="10.1796875" style="103" customWidth="1"/>
    <col min="771" max="771" width="32.7265625" style="103" customWidth="1"/>
    <col min="772" max="772" width="6" style="103" customWidth="1"/>
    <col min="773" max="773" width="6.7265625" style="103" customWidth="1"/>
    <col min="774" max="774" width="12.1796875" style="103" customWidth="1"/>
    <col min="775" max="775" width="14" style="103" customWidth="1"/>
    <col min="776" max="776" width="9.1796875" style="103"/>
    <col min="777" max="777" width="11.26953125" style="103" bestFit="1" customWidth="1"/>
    <col min="778" max="778" width="9.7265625" style="103" bestFit="1" customWidth="1"/>
    <col min="779" max="1024" width="9.1796875" style="103"/>
    <col min="1025" max="1025" width="6.54296875" style="103" customWidth="1"/>
    <col min="1026" max="1026" width="10.1796875" style="103" customWidth="1"/>
    <col min="1027" max="1027" width="32.7265625" style="103" customWidth="1"/>
    <col min="1028" max="1028" width="6" style="103" customWidth="1"/>
    <col min="1029" max="1029" width="6.7265625" style="103" customWidth="1"/>
    <col min="1030" max="1030" width="12.1796875" style="103" customWidth="1"/>
    <col min="1031" max="1031" width="14" style="103" customWidth="1"/>
    <col min="1032" max="1032" width="9.1796875" style="103"/>
    <col min="1033" max="1033" width="11.26953125" style="103" bestFit="1" customWidth="1"/>
    <col min="1034" max="1034" width="9.7265625" style="103" bestFit="1" customWidth="1"/>
    <col min="1035" max="1280" width="9.1796875" style="103"/>
    <col min="1281" max="1281" width="6.54296875" style="103" customWidth="1"/>
    <col min="1282" max="1282" width="10.1796875" style="103" customWidth="1"/>
    <col min="1283" max="1283" width="32.7265625" style="103" customWidth="1"/>
    <col min="1284" max="1284" width="6" style="103" customWidth="1"/>
    <col min="1285" max="1285" width="6.7265625" style="103" customWidth="1"/>
    <col min="1286" max="1286" width="12.1796875" style="103" customWidth="1"/>
    <col min="1287" max="1287" width="14" style="103" customWidth="1"/>
    <col min="1288" max="1288" width="9.1796875" style="103"/>
    <col min="1289" max="1289" width="11.26953125" style="103" bestFit="1" customWidth="1"/>
    <col min="1290" max="1290" width="9.7265625" style="103" bestFit="1" customWidth="1"/>
    <col min="1291" max="1536" width="9.1796875" style="103"/>
    <col min="1537" max="1537" width="6.54296875" style="103" customWidth="1"/>
    <col min="1538" max="1538" width="10.1796875" style="103" customWidth="1"/>
    <col min="1539" max="1539" width="32.7265625" style="103" customWidth="1"/>
    <col min="1540" max="1540" width="6" style="103" customWidth="1"/>
    <col min="1541" max="1541" width="6.7265625" style="103" customWidth="1"/>
    <col min="1542" max="1542" width="12.1796875" style="103" customWidth="1"/>
    <col min="1543" max="1543" width="14" style="103" customWidth="1"/>
    <col min="1544" max="1544" width="9.1796875" style="103"/>
    <col min="1545" max="1545" width="11.26953125" style="103" bestFit="1" customWidth="1"/>
    <col min="1546" max="1546" width="9.7265625" style="103" bestFit="1" customWidth="1"/>
    <col min="1547" max="1792" width="9.1796875" style="103"/>
    <col min="1793" max="1793" width="6.54296875" style="103" customWidth="1"/>
    <col min="1794" max="1794" width="10.1796875" style="103" customWidth="1"/>
    <col min="1795" max="1795" width="32.7265625" style="103" customWidth="1"/>
    <col min="1796" max="1796" width="6" style="103" customWidth="1"/>
    <col min="1797" max="1797" width="6.7265625" style="103" customWidth="1"/>
    <col min="1798" max="1798" width="12.1796875" style="103" customWidth="1"/>
    <col min="1799" max="1799" width="14" style="103" customWidth="1"/>
    <col min="1800" max="1800" width="9.1796875" style="103"/>
    <col min="1801" max="1801" width="11.26953125" style="103" bestFit="1" customWidth="1"/>
    <col min="1802" max="1802" width="9.7265625" style="103" bestFit="1" customWidth="1"/>
    <col min="1803" max="2048" width="9.1796875" style="103"/>
    <col min="2049" max="2049" width="6.54296875" style="103" customWidth="1"/>
    <col min="2050" max="2050" width="10.1796875" style="103" customWidth="1"/>
    <col min="2051" max="2051" width="32.7265625" style="103" customWidth="1"/>
    <col min="2052" max="2052" width="6" style="103" customWidth="1"/>
    <col min="2053" max="2053" width="6.7265625" style="103" customWidth="1"/>
    <col min="2054" max="2054" width="12.1796875" style="103" customWidth="1"/>
    <col min="2055" max="2055" width="14" style="103" customWidth="1"/>
    <col min="2056" max="2056" width="9.1796875" style="103"/>
    <col min="2057" max="2057" width="11.26953125" style="103" bestFit="1" customWidth="1"/>
    <col min="2058" max="2058" width="9.7265625" style="103" bestFit="1" customWidth="1"/>
    <col min="2059" max="2304" width="9.1796875" style="103"/>
    <col min="2305" max="2305" width="6.54296875" style="103" customWidth="1"/>
    <col min="2306" max="2306" width="10.1796875" style="103" customWidth="1"/>
    <col min="2307" max="2307" width="32.7265625" style="103" customWidth="1"/>
    <col min="2308" max="2308" width="6" style="103" customWidth="1"/>
    <col min="2309" max="2309" width="6.7265625" style="103" customWidth="1"/>
    <col min="2310" max="2310" width="12.1796875" style="103" customWidth="1"/>
    <col min="2311" max="2311" width="14" style="103" customWidth="1"/>
    <col min="2312" max="2312" width="9.1796875" style="103"/>
    <col min="2313" max="2313" width="11.26953125" style="103" bestFit="1" customWidth="1"/>
    <col min="2314" max="2314" width="9.7265625" style="103" bestFit="1" customWidth="1"/>
    <col min="2315" max="2560" width="9.1796875" style="103"/>
    <col min="2561" max="2561" width="6.54296875" style="103" customWidth="1"/>
    <col min="2562" max="2562" width="10.1796875" style="103" customWidth="1"/>
    <col min="2563" max="2563" width="32.7265625" style="103" customWidth="1"/>
    <col min="2564" max="2564" width="6" style="103" customWidth="1"/>
    <col min="2565" max="2565" width="6.7265625" style="103" customWidth="1"/>
    <col min="2566" max="2566" width="12.1796875" style="103" customWidth="1"/>
    <col min="2567" max="2567" width="14" style="103" customWidth="1"/>
    <col min="2568" max="2568" width="9.1796875" style="103"/>
    <col min="2569" max="2569" width="11.26953125" style="103" bestFit="1" customWidth="1"/>
    <col min="2570" max="2570" width="9.7265625" style="103" bestFit="1" customWidth="1"/>
    <col min="2571" max="2816" width="9.1796875" style="103"/>
    <col min="2817" max="2817" width="6.54296875" style="103" customWidth="1"/>
    <col min="2818" max="2818" width="10.1796875" style="103" customWidth="1"/>
    <col min="2819" max="2819" width="32.7265625" style="103" customWidth="1"/>
    <col min="2820" max="2820" width="6" style="103" customWidth="1"/>
    <col min="2821" max="2821" width="6.7265625" style="103" customWidth="1"/>
    <col min="2822" max="2822" width="12.1796875" style="103" customWidth="1"/>
    <col min="2823" max="2823" width="14" style="103" customWidth="1"/>
    <col min="2824" max="2824" width="9.1796875" style="103"/>
    <col min="2825" max="2825" width="11.26953125" style="103" bestFit="1" customWidth="1"/>
    <col min="2826" max="2826" width="9.7265625" style="103" bestFit="1" customWidth="1"/>
    <col min="2827" max="3072" width="9.1796875" style="103"/>
    <col min="3073" max="3073" width="6.54296875" style="103" customWidth="1"/>
    <col min="3074" max="3074" width="10.1796875" style="103" customWidth="1"/>
    <col min="3075" max="3075" width="32.7265625" style="103" customWidth="1"/>
    <col min="3076" max="3076" width="6" style="103" customWidth="1"/>
    <col min="3077" max="3077" width="6.7265625" style="103" customWidth="1"/>
    <col min="3078" max="3078" width="12.1796875" style="103" customWidth="1"/>
    <col min="3079" max="3079" width="14" style="103" customWidth="1"/>
    <col min="3080" max="3080" width="9.1796875" style="103"/>
    <col min="3081" max="3081" width="11.26953125" style="103" bestFit="1" customWidth="1"/>
    <col min="3082" max="3082" width="9.7265625" style="103" bestFit="1" customWidth="1"/>
    <col min="3083" max="3328" width="9.1796875" style="103"/>
    <col min="3329" max="3329" width="6.54296875" style="103" customWidth="1"/>
    <col min="3330" max="3330" width="10.1796875" style="103" customWidth="1"/>
    <col min="3331" max="3331" width="32.7265625" style="103" customWidth="1"/>
    <col min="3332" max="3332" width="6" style="103" customWidth="1"/>
    <col min="3333" max="3333" width="6.7265625" style="103" customWidth="1"/>
    <col min="3334" max="3334" width="12.1796875" style="103" customWidth="1"/>
    <col min="3335" max="3335" width="14" style="103" customWidth="1"/>
    <col min="3336" max="3336" width="9.1796875" style="103"/>
    <col min="3337" max="3337" width="11.26953125" style="103" bestFit="1" customWidth="1"/>
    <col min="3338" max="3338" width="9.7265625" style="103" bestFit="1" customWidth="1"/>
    <col min="3339" max="3584" width="9.1796875" style="103"/>
    <col min="3585" max="3585" width="6.54296875" style="103" customWidth="1"/>
    <col min="3586" max="3586" width="10.1796875" style="103" customWidth="1"/>
    <col min="3587" max="3587" width="32.7265625" style="103" customWidth="1"/>
    <col min="3588" max="3588" width="6" style="103" customWidth="1"/>
    <col min="3589" max="3589" width="6.7265625" style="103" customWidth="1"/>
    <col min="3590" max="3590" width="12.1796875" style="103" customWidth="1"/>
    <col min="3591" max="3591" width="14" style="103" customWidth="1"/>
    <col min="3592" max="3592" width="9.1796875" style="103"/>
    <col min="3593" max="3593" width="11.26953125" style="103" bestFit="1" customWidth="1"/>
    <col min="3594" max="3594" width="9.7265625" style="103" bestFit="1" customWidth="1"/>
    <col min="3595" max="3840" width="9.1796875" style="103"/>
    <col min="3841" max="3841" width="6.54296875" style="103" customWidth="1"/>
    <col min="3842" max="3842" width="10.1796875" style="103" customWidth="1"/>
    <col min="3843" max="3843" width="32.7265625" style="103" customWidth="1"/>
    <col min="3844" max="3844" width="6" style="103" customWidth="1"/>
    <col min="3845" max="3845" width="6.7265625" style="103" customWidth="1"/>
    <col min="3846" max="3846" width="12.1796875" style="103" customWidth="1"/>
    <col min="3847" max="3847" width="14" style="103" customWidth="1"/>
    <col min="3848" max="3848" width="9.1796875" style="103"/>
    <col min="3849" max="3849" width="11.26953125" style="103" bestFit="1" customWidth="1"/>
    <col min="3850" max="3850" width="9.7265625" style="103" bestFit="1" customWidth="1"/>
    <col min="3851" max="4096" width="9.1796875" style="103"/>
    <col min="4097" max="4097" width="6.54296875" style="103" customWidth="1"/>
    <col min="4098" max="4098" width="10.1796875" style="103" customWidth="1"/>
    <col min="4099" max="4099" width="32.7265625" style="103" customWidth="1"/>
    <col min="4100" max="4100" width="6" style="103" customWidth="1"/>
    <col min="4101" max="4101" width="6.7265625" style="103" customWidth="1"/>
    <col min="4102" max="4102" width="12.1796875" style="103" customWidth="1"/>
    <col min="4103" max="4103" width="14" style="103" customWidth="1"/>
    <col min="4104" max="4104" width="9.1796875" style="103"/>
    <col min="4105" max="4105" width="11.26953125" style="103" bestFit="1" customWidth="1"/>
    <col min="4106" max="4106" width="9.7265625" style="103" bestFit="1" customWidth="1"/>
    <col min="4107" max="4352" width="9.1796875" style="103"/>
    <col min="4353" max="4353" width="6.54296875" style="103" customWidth="1"/>
    <col min="4354" max="4354" width="10.1796875" style="103" customWidth="1"/>
    <col min="4355" max="4355" width="32.7265625" style="103" customWidth="1"/>
    <col min="4356" max="4356" width="6" style="103" customWidth="1"/>
    <col min="4357" max="4357" width="6.7265625" style="103" customWidth="1"/>
    <col min="4358" max="4358" width="12.1796875" style="103" customWidth="1"/>
    <col min="4359" max="4359" width="14" style="103" customWidth="1"/>
    <col min="4360" max="4360" width="9.1796875" style="103"/>
    <col min="4361" max="4361" width="11.26953125" style="103" bestFit="1" customWidth="1"/>
    <col min="4362" max="4362" width="9.7265625" style="103" bestFit="1" customWidth="1"/>
    <col min="4363" max="4608" width="9.1796875" style="103"/>
    <col min="4609" max="4609" width="6.54296875" style="103" customWidth="1"/>
    <col min="4610" max="4610" width="10.1796875" style="103" customWidth="1"/>
    <col min="4611" max="4611" width="32.7265625" style="103" customWidth="1"/>
    <col min="4612" max="4612" width="6" style="103" customWidth="1"/>
    <col min="4613" max="4613" width="6.7265625" style="103" customWidth="1"/>
    <col min="4614" max="4614" width="12.1796875" style="103" customWidth="1"/>
    <col min="4615" max="4615" width="14" style="103" customWidth="1"/>
    <col min="4616" max="4616" width="9.1796875" style="103"/>
    <col min="4617" max="4617" width="11.26953125" style="103" bestFit="1" customWidth="1"/>
    <col min="4618" max="4618" width="9.7265625" style="103" bestFit="1" customWidth="1"/>
    <col min="4619" max="4864" width="9.1796875" style="103"/>
    <col min="4865" max="4865" width="6.54296875" style="103" customWidth="1"/>
    <col min="4866" max="4866" width="10.1796875" style="103" customWidth="1"/>
    <col min="4867" max="4867" width="32.7265625" style="103" customWidth="1"/>
    <col min="4868" max="4868" width="6" style="103" customWidth="1"/>
    <col min="4869" max="4869" width="6.7265625" style="103" customWidth="1"/>
    <col min="4870" max="4870" width="12.1796875" style="103" customWidth="1"/>
    <col min="4871" max="4871" width="14" style="103" customWidth="1"/>
    <col min="4872" max="4872" width="9.1796875" style="103"/>
    <col min="4873" max="4873" width="11.26953125" style="103" bestFit="1" customWidth="1"/>
    <col min="4874" max="4874" width="9.7265625" style="103" bestFit="1" customWidth="1"/>
    <col min="4875" max="5120" width="9.1796875" style="103"/>
    <col min="5121" max="5121" width="6.54296875" style="103" customWidth="1"/>
    <col min="5122" max="5122" width="10.1796875" style="103" customWidth="1"/>
    <col min="5123" max="5123" width="32.7265625" style="103" customWidth="1"/>
    <col min="5124" max="5124" width="6" style="103" customWidth="1"/>
    <col min="5125" max="5125" width="6.7265625" style="103" customWidth="1"/>
    <col min="5126" max="5126" width="12.1796875" style="103" customWidth="1"/>
    <col min="5127" max="5127" width="14" style="103" customWidth="1"/>
    <col min="5128" max="5128" width="9.1796875" style="103"/>
    <col min="5129" max="5129" width="11.26953125" style="103" bestFit="1" customWidth="1"/>
    <col min="5130" max="5130" width="9.7265625" style="103" bestFit="1" customWidth="1"/>
    <col min="5131" max="5376" width="9.1796875" style="103"/>
    <col min="5377" max="5377" width="6.54296875" style="103" customWidth="1"/>
    <col min="5378" max="5378" width="10.1796875" style="103" customWidth="1"/>
    <col min="5379" max="5379" width="32.7265625" style="103" customWidth="1"/>
    <col min="5380" max="5380" width="6" style="103" customWidth="1"/>
    <col min="5381" max="5381" width="6.7265625" style="103" customWidth="1"/>
    <col min="5382" max="5382" width="12.1796875" style="103" customWidth="1"/>
    <col min="5383" max="5383" width="14" style="103" customWidth="1"/>
    <col min="5384" max="5384" width="9.1796875" style="103"/>
    <col min="5385" max="5385" width="11.26953125" style="103" bestFit="1" customWidth="1"/>
    <col min="5386" max="5386" width="9.7265625" style="103" bestFit="1" customWidth="1"/>
    <col min="5387" max="5632" width="9.1796875" style="103"/>
    <col min="5633" max="5633" width="6.54296875" style="103" customWidth="1"/>
    <col min="5634" max="5634" width="10.1796875" style="103" customWidth="1"/>
    <col min="5635" max="5635" width="32.7265625" style="103" customWidth="1"/>
    <col min="5636" max="5636" width="6" style="103" customWidth="1"/>
    <col min="5637" max="5637" width="6.7265625" style="103" customWidth="1"/>
    <col min="5638" max="5638" width="12.1796875" style="103" customWidth="1"/>
    <col min="5639" max="5639" width="14" style="103" customWidth="1"/>
    <col min="5640" max="5640" width="9.1796875" style="103"/>
    <col min="5641" max="5641" width="11.26953125" style="103" bestFit="1" customWidth="1"/>
    <col min="5642" max="5642" width="9.7265625" style="103" bestFit="1" customWidth="1"/>
    <col min="5643" max="5888" width="9.1796875" style="103"/>
    <col min="5889" max="5889" width="6.54296875" style="103" customWidth="1"/>
    <col min="5890" max="5890" width="10.1796875" style="103" customWidth="1"/>
    <col min="5891" max="5891" width="32.7265625" style="103" customWidth="1"/>
    <col min="5892" max="5892" width="6" style="103" customWidth="1"/>
    <col min="5893" max="5893" width="6.7265625" style="103" customWidth="1"/>
    <col min="5894" max="5894" width="12.1796875" style="103" customWidth="1"/>
    <col min="5895" max="5895" width="14" style="103" customWidth="1"/>
    <col min="5896" max="5896" width="9.1796875" style="103"/>
    <col min="5897" max="5897" width="11.26953125" style="103" bestFit="1" customWidth="1"/>
    <col min="5898" max="5898" width="9.7265625" style="103" bestFit="1" customWidth="1"/>
    <col min="5899" max="6144" width="9.1796875" style="103"/>
    <col min="6145" max="6145" width="6.54296875" style="103" customWidth="1"/>
    <col min="6146" max="6146" width="10.1796875" style="103" customWidth="1"/>
    <col min="6147" max="6147" width="32.7265625" style="103" customWidth="1"/>
    <col min="6148" max="6148" width="6" style="103" customWidth="1"/>
    <col min="6149" max="6149" width="6.7265625" style="103" customWidth="1"/>
    <col min="6150" max="6150" width="12.1796875" style="103" customWidth="1"/>
    <col min="6151" max="6151" width="14" style="103" customWidth="1"/>
    <col min="6152" max="6152" width="9.1796875" style="103"/>
    <col min="6153" max="6153" width="11.26953125" style="103" bestFit="1" customWidth="1"/>
    <col min="6154" max="6154" width="9.7265625" style="103" bestFit="1" customWidth="1"/>
    <col min="6155" max="6400" width="9.1796875" style="103"/>
    <col min="6401" max="6401" width="6.54296875" style="103" customWidth="1"/>
    <col min="6402" max="6402" width="10.1796875" style="103" customWidth="1"/>
    <col min="6403" max="6403" width="32.7265625" style="103" customWidth="1"/>
    <col min="6404" max="6404" width="6" style="103" customWidth="1"/>
    <col min="6405" max="6405" width="6.7265625" style="103" customWidth="1"/>
    <col min="6406" max="6406" width="12.1796875" style="103" customWidth="1"/>
    <col min="6407" max="6407" width="14" style="103" customWidth="1"/>
    <col min="6408" max="6408" width="9.1796875" style="103"/>
    <col min="6409" max="6409" width="11.26953125" style="103" bestFit="1" customWidth="1"/>
    <col min="6410" max="6410" width="9.7265625" style="103" bestFit="1" customWidth="1"/>
    <col min="6411" max="6656" width="9.1796875" style="103"/>
    <col min="6657" max="6657" width="6.54296875" style="103" customWidth="1"/>
    <col min="6658" max="6658" width="10.1796875" style="103" customWidth="1"/>
    <col min="6659" max="6659" width="32.7265625" style="103" customWidth="1"/>
    <col min="6660" max="6660" width="6" style="103" customWidth="1"/>
    <col min="6661" max="6661" width="6.7265625" style="103" customWidth="1"/>
    <col min="6662" max="6662" width="12.1796875" style="103" customWidth="1"/>
    <col min="6663" max="6663" width="14" style="103" customWidth="1"/>
    <col min="6664" max="6664" width="9.1796875" style="103"/>
    <col min="6665" max="6665" width="11.26953125" style="103" bestFit="1" customWidth="1"/>
    <col min="6666" max="6666" width="9.7265625" style="103" bestFit="1" customWidth="1"/>
    <col min="6667" max="6912" width="9.1796875" style="103"/>
    <col min="6913" max="6913" width="6.54296875" style="103" customWidth="1"/>
    <col min="6914" max="6914" width="10.1796875" style="103" customWidth="1"/>
    <col min="6915" max="6915" width="32.7265625" style="103" customWidth="1"/>
    <col min="6916" max="6916" width="6" style="103" customWidth="1"/>
    <col min="6917" max="6917" width="6.7265625" style="103" customWidth="1"/>
    <col min="6918" max="6918" width="12.1796875" style="103" customWidth="1"/>
    <col min="6919" max="6919" width="14" style="103" customWidth="1"/>
    <col min="6920" max="6920" width="9.1796875" style="103"/>
    <col min="6921" max="6921" width="11.26953125" style="103" bestFit="1" customWidth="1"/>
    <col min="6922" max="6922" width="9.7265625" style="103" bestFit="1" customWidth="1"/>
    <col min="6923" max="7168" width="9.1796875" style="103"/>
    <col min="7169" max="7169" width="6.54296875" style="103" customWidth="1"/>
    <col min="7170" max="7170" width="10.1796875" style="103" customWidth="1"/>
    <col min="7171" max="7171" width="32.7265625" style="103" customWidth="1"/>
    <col min="7172" max="7172" width="6" style="103" customWidth="1"/>
    <col min="7173" max="7173" width="6.7265625" style="103" customWidth="1"/>
    <col min="7174" max="7174" width="12.1796875" style="103" customWidth="1"/>
    <col min="7175" max="7175" width="14" style="103" customWidth="1"/>
    <col min="7176" max="7176" width="9.1796875" style="103"/>
    <col min="7177" max="7177" width="11.26953125" style="103" bestFit="1" customWidth="1"/>
    <col min="7178" max="7178" width="9.7265625" style="103" bestFit="1" customWidth="1"/>
    <col min="7179" max="7424" width="9.1796875" style="103"/>
    <col min="7425" max="7425" width="6.54296875" style="103" customWidth="1"/>
    <col min="7426" max="7426" width="10.1796875" style="103" customWidth="1"/>
    <col min="7427" max="7427" width="32.7265625" style="103" customWidth="1"/>
    <col min="7428" max="7428" width="6" style="103" customWidth="1"/>
    <col min="7429" max="7429" width="6.7265625" style="103" customWidth="1"/>
    <col min="7430" max="7430" width="12.1796875" style="103" customWidth="1"/>
    <col min="7431" max="7431" width="14" style="103" customWidth="1"/>
    <col min="7432" max="7432" width="9.1796875" style="103"/>
    <col min="7433" max="7433" width="11.26953125" style="103" bestFit="1" customWidth="1"/>
    <col min="7434" max="7434" width="9.7265625" style="103" bestFit="1" customWidth="1"/>
    <col min="7435" max="7680" width="9.1796875" style="103"/>
    <col min="7681" max="7681" width="6.54296875" style="103" customWidth="1"/>
    <col min="7682" max="7682" width="10.1796875" style="103" customWidth="1"/>
    <col min="7683" max="7683" width="32.7265625" style="103" customWidth="1"/>
    <col min="7684" max="7684" width="6" style="103" customWidth="1"/>
    <col min="7685" max="7685" width="6.7265625" style="103" customWidth="1"/>
    <col min="7686" max="7686" width="12.1796875" style="103" customWidth="1"/>
    <col min="7687" max="7687" width="14" style="103" customWidth="1"/>
    <col min="7688" max="7688" width="9.1796875" style="103"/>
    <col min="7689" max="7689" width="11.26953125" style="103" bestFit="1" customWidth="1"/>
    <col min="7690" max="7690" width="9.7265625" style="103" bestFit="1" customWidth="1"/>
    <col min="7691" max="7936" width="9.1796875" style="103"/>
    <col min="7937" max="7937" width="6.54296875" style="103" customWidth="1"/>
    <col min="7938" max="7938" width="10.1796875" style="103" customWidth="1"/>
    <col min="7939" max="7939" width="32.7265625" style="103" customWidth="1"/>
    <col min="7940" max="7940" width="6" style="103" customWidth="1"/>
    <col min="7941" max="7941" width="6.7265625" style="103" customWidth="1"/>
    <col min="7942" max="7942" width="12.1796875" style="103" customWidth="1"/>
    <col min="7943" max="7943" width="14" style="103" customWidth="1"/>
    <col min="7944" max="7944" width="9.1796875" style="103"/>
    <col min="7945" max="7945" width="11.26953125" style="103" bestFit="1" customWidth="1"/>
    <col min="7946" max="7946" width="9.7265625" style="103" bestFit="1" customWidth="1"/>
    <col min="7947" max="8192" width="9.1796875" style="103"/>
    <col min="8193" max="8193" width="6.54296875" style="103" customWidth="1"/>
    <col min="8194" max="8194" width="10.1796875" style="103" customWidth="1"/>
    <col min="8195" max="8195" width="32.7265625" style="103" customWidth="1"/>
    <col min="8196" max="8196" width="6" style="103" customWidth="1"/>
    <col min="8197" max="8197" width="6.7265625" style="103" customWidth="1"/>
    <col min="8198" max="8198" width="12.1796875" style="103" customWidth="1"/>
    <col min="8199" max="8199" width="14" style="103" customWidth="1"/>
    <col min="8200" max="8200" width="9.1796875" style="103"/>
    <col min="8201" max="8201" width="11.26953125" style="103" bestFit="1" customWidth="1"/>
    <col min="8202" max="8202" width="9.7265625" style="103" bestFit="1" customWidth="1"/>
    <col min="8203" max="8448" width="9.1796875" style="103"/>
    <col min="8449" max="8449" width="6.54296875" style="103" customWidth="1"/>
    <col min="8450" max="8450" width="10.1796875" style="103" customWidth="1"/>
    <col min="8451" max="8451" width="32.7265625" style="103" customWidth="1"/>
    <col min="8452" max="8452" width="6" style="103" customWidth="1"/>
    <col min="8453" max="8453" width="6.7265625" style="103" customWidth="1"/>
    <col min="8454" max="8454" width="12.1796875" style="103" customWidth="1"/>
    <col min="8455" max="8455" width="14" style="103" customWidth="1"/>
    <col min="8456" max="8456" width="9.1796875" style="103"/>
    <col min="8457" max="8457" width="11.26953125" style="103" bestFit="1" customWidth="1"/>
    <col min="8458" max="8458" width="9.7265625" style="103" bestFit="1" customWidth="1"/>
    <col min="8459" max="8704" width="9.1796875" style="103"/>
    <col min="8705" max="8705" width="6.54296875" style="103" customWidth="1"/>
    <col min="8706" max="8706" width="10.1796875" style="103" customWidth="1"/>
    <col min="8707" max="8707" width="32.7265625" style="103" customWidth="1"/>
    <col min="8708" max="8708" width="6" style="103" customWidth="1"/>
    <col min="8709" max="8709" width="6.7265625" style="103" customWidth="1"/>
    <col min="8710" max="8710" width="12.1796875" style="103" customWidth="1"/>
    <col min="8711" max="8711" width="14" style="103" customWidth="1"/>
    <col min="8712" max="8712" width="9.1796875" style="103"/>
    <col min="8713" max="8713" width="11.26953125" style="103" bestFit="1" customWidth="1"/>
    <col min="8714" max="8714" width="9.7265625" style="103" bestFit="1" customWidth="1"/>
    <col min="8715" max="8960" width="9.1796875" style="103"/>
    <col min="8961" max="8961" width="6.54296875" style="103" customWidth="1"/>
    <col min="8962" max="8962" width="10.1796875" style="103" customWidth="1"/>
    <col min="8963" max="8963" width="32.7265625" style="103" customWidth="1"/>
    <col min="8964" max="8964" width="6" style="103" customWidth="1"/>
    <col min="8965" max="8965" width="6.7265625" style="103" customWidth="1"/>
    <col min="8966" max="8966" width="12.1796875" style="103" customWidth="1"/>
    <col min="8967" max="8967" width="14" style="103" customWidth="1"/>
    <col min="8968" max="8968" width="9.1796875" style="103"/>
    <col min="8969" max="8969" width="11.26953125" style="103" bestFit="1" customWidth="1"/>
    <col min="8970" max="8970" width="9.7265625" style="103" bestFit="1" customWidth="1"/>
    <col min="8971" max="9216" width="9.1796875" style="103"/>
    <col min="9217" max="9217" width="6.54296875" style="103" customWidth="1"/>
    <col min="9218" max="9218" width="10.1796875" style="103" customWidth="1"/>
    <col min="9219" max="9219" width="32.7265625" style="103" customWidth="1"/>
    <col min="9220" max="9220" width="6" style="103" customWidth="1"/>
    <col min="9221" max="9221" width="6.7265625" style="103" customWidth="1"/>
    <col min="9222" max="9222" width="12.1796875" style="103" customWidth="1"/>
    <col min="9223" max="9223" width="14" style="103" customWidth="1"/>
    <col min="9224" max="9224" width="9.1796875" style="103"/>
    <col min="9225" max="9225" width="11.26953125" style="103" bestFit="1" customWidth="1"/>
    <col min="9226" max="9226" width="9.7265625" style="103" bestFit="1" customWidth="1"/>
    <col min="9227" max="9472" width="9.1796875" style="103"/>
    <col min="9473" max="9473" width="6.54296875" style="103" customWidth="1"/>
    <col min="9474" max="9474" width="10.1796875" style="103" customWidth="1"/>
    <col min="9475" max="9475" width="32.7265625" style="103" customWidth="1"/>
    <col min="9476" max="9476" width="6" style="103" customWidth="1"/>
    <col min="9477" max="9477" width="6.7265625" style="103" customWidth="1"/>
    <col min="9478" max="9478" width="12.1796875" style="103" customWidth="1"/>
    <col min="9479" max="9479" width="14" style="103" customWidth="1"/>
    <col min="9480" max="9480" width="9.1796875" style="103"/>
    <col min="9481" max="9481" width="11.26953125" style="103" bestFit="1" customWidth="1"/>
    <col min="9482" max="9482" width="9.7265625" style="103" bestFit="1" customWidth="1"/>
    <col min="9483" max="9728" width="9.1796875" style="103"/>
    <col min="9729" max="9729" width="6.54296875" style="103" customWidth="1"/>
    <col min="9730" max="9730" width="10.1796875" style="103" customWidth="1"/>
    <col min="9731" max="9731" width="32.7265625" style="103" customWidth="1"/>
    <col min="9732" max="9732" width="6" style="103" customWidth="1"/>
    <col min="9733" max="9733" width="6.7265625" style="103" customWidth="1"/>
    <col min="9734" max="9734" width="12.1796875" style="103" customWidth="1"/>
    <col min="9735" max="9735" width="14" style="103" customWidth="1"/>
    <col min="9736" max="9736" width="9.1796875" style="103"/>
    <col min="9737" max="9737" width="11.26953125" style="103" bestFit="1" customWidth="1"/>
    <col min="9738" max="9738" width="9.7265625" style="103" bestFit="1" customWidth="1"/>
    <col min="9739" max="9984" width="9.1796875" style="103"/>
    <col min="9985" max="9985" width="6.54296875" style="103" customWidth="1"/>
    <col min="9986" max="9986" width="10.1796875" style="103" customWidth="1"/>
    <col min="9987" max="9987" width="32.7265625" style="103" customWidth="1"/>
    <col min="9988" max="9988" width="6" style="103" customWidth="1"/>
    <col min="9989" max="9989" width="6.7265625" style="103" customWidth="1"/>
    <col min="9990" max="9990" width="12.1796875" style="103" customWidth="1"/>
    <col min="9991" max="9991" width="14" style="103" customWidth="1"/>
    <col min="9992" max="9992" width="9.1796875" style="103"/>
    <col min="9993" max="9993" width="11.26953125" style="103" bestFit="1" customWidth="1"/>
    <col min="9994" max="9994" width="9.7265625" style="103" bestFit="1" customWidth="1"/>
    <col min="9995" max="10240" width="9.1796875" style="103"/>
    <col min="10241" max="10241" width="6.54296875" style="103" customWidth="1"/>
    <col min="10242" max="10242" width="10.1796875" style="103" customWidth="1"/>
    <col min="10243" max="10243" width="32.7265625" style="103" customWidth="1"/>
    <col min="10244" max="10244" width="6" style="103" customWidth="1"/>
    <col min="10245" max="10245" width="6.7265625" style="103" customWidth="1"/>
    <col min="10246" max="10246" width="12.1796875" style="103" customWidth="1"/>
    <col min="10247" max="10247" width="14" style="103" customWidth="1"/>
    <col min="10248" max="10248" width="9.1796875" style="103"/>
    <col min="10249" max="10249" width="11.26953125" style="103" bestFit="1" customWidth="1"/>
    <col min="10250" max="10250" width="9.7265625" style="103" bestFit="1" customWidth="1"/>
    <col min="10251" max="10496" width="9.1796875" style="103"/>
    <col min="10497" max="10497" width="6.54296875" style="103" customWidth="1"/>
    <col min="10498" max="10498" width="10.1796875" style="103" customWidth="1"/>
    <col min="10499" max="10499" width="32.7265625" style="103" customWidth="1"/>
    <col min="10500" max="10500" width="6" style="103" customWidth="1"/>
    <col min="10501" max="10501" width="6.7265625" style="103" customWidth="1"/>
    <col min="10502" max="10502" width="12.1796875" style="103" customWidth="1"/>
    <col min="10503" max="10503" width="14" style="103" customWidth="1"/>
    <col min="10504" max="10504" width="9.1796875" style="103"/>
    <col min="10505" max="10505" width="11.26953125" style="103" bestFit="1" customWidth="1"/>
    <col min="10506" max="10506" width="9.7265625" style="103" bestFit="1" customWidth="1"/>
    <col min="10507" max="10752" width="9.1796875" style="103"/>
    <col min="10753" max="10753" width="6.54296875" style="103" customWidth="1"/>
    <col min="10754" max="10754" width="10.1796875" style="103" customWidth="1"/>
    <col min="10755" max="10755" width="32.7265625" style="103" customWidth="1"/>
    <col min="10756" max="10756" width="6" style="103" customWidth="1"/>
    <col min="10757" max="10757" width="6.7265625" style="103" customWidth="1"/>
    <col min="10758" max="10758" width="12.1796875" style="103" customWidth="1"/>
    <col min="10759" max="10759" width="14" style="103" customWidth="1"/>
    <col min="10760" max="10760" width="9.1796875" style="103"/>
    <col min="10761" max="10761" width="11.26953125" style="103" bestFit="1" customWidth="1"/>
    <col min="10762" max="10762" width="9.7265625" style="103" bestFit="1" customWidth="1"/>
    <col min="10763" max="11008" width="9.1796875" style="103"/>
    <col min="11009" max="11009" width="6.54296875" style="103" customWidth="1"/>
    <col min="11010" max="11010" width="10.1796875" style="103" customWidth="1"/>
    <col min="11011" max="11011" width="32.7265625" style="103" customWidth="1"/>
    <col min="11012" max="11012" width="6" style="103" customWidth="1"/>
    <col min="11013" max="11013" width="6.7265625" style="103" customWidth="1"/>
    <col min="11014" max="11014" width="12.1796875" style="103" customWidth="1"/>
    <col min="11015" max="11015" width="14" style="103" customWidth="1"/>
    <col min="11016" max="11016" width="9.1796875" style="103"/>
    <col min="11017" max="11017" width="11.26953125" style="103" bestFit="1" customWidth="1"/>
    <col min="11018" max="11018" width="9.7265625" style="103" bestFit="1" customWidth="1"/>
    <col min="11019" max="11264" width="9.1796875" style="103"/>
    <col min="11265" max="11265" width="6.54296875" style="103" customWidth="1"/>
    <col min="11266" max="11266" width="10.1796875" style="103" customWidth="1"/>
    <col min="11267" max="11267" width="32.7265625" style="103" customWidth="1"/>
    <col min="11268" max="11268" width="6" style="103" customWidth="1"/>
    <col min="11269" max="11269" width="6.7265625" style="103" customWidth="1"/>
    <col min="11270" max="11270" width="12.1796875" style="103" customWidth="1"/>
    <col min="11271" max="11271" width="14" style="103" customWidth="1"/>
    <col min="11272" max="11272" width="9.1796875" style="103"/>
    <col min="11273" max="11273" width="11.26953125" style="103" bestFit="1" customWidth="1"/>
    <col min="11274" max="11274" width="9.7265625" style="103" bestFit="1" customWidth="1"/>
    <col min="11275" max="11520" width="9.1796875" style="103"/>
    <col min="11521" max="11521" width="6.54296875" style="103" customWidth="1"/>
    <col min="11522" max="11522" width="10.1796875" style="103" customWidth="1"/>
    <col min="11523" max="11523" width="32.7265625" style="103" customWidth="1"/>
    <col min="11524" max="11524" width="6" style="103" customWidth="1"/>
    <col min="11525" max="11525" width="6.7265625" style="103" customWidth="1"/>
    <col min="11526" max="11526" width="12.1796875" style="103" customWidth="1"/>
    <col min="11527" max="11527" width="14" style="103" customWidth="1"/>
    <col min="11528" max="11528" width="9.1796875" style="103"/>
    <col min="11529" max="11529" width="11.26953125" style="103" bestFit="1" customWidth="1"/>
    <col min="11530" max="11530" width="9.7265625" style="103" bestFit="1" customWidth="1"/>
    <col min="11531" max="11776" width="9.1796875" style="103"/>
    <col min="11777" max="11777" width="6.54296875" style="103" customWidth="1"/>
    <col min="11778" max="11778" width="10.1796875" style="103" customWidth="1"/>
    <col min="11779" max="11779" width="32.7265625" style="103" customWidth="1"/>
    <col min="11780" max="11780" width="6" style="103" customWidth="1"/>
    <col min="11781" max="11781" width="6.7265625" style="103" customWidth="1"/>
    <col min="11782" max="11782" width="12.1796875" style="103" customWidth="1"/>
    <col min="11783" max="11783" width="14" style="103" customWidth="1"/>
    <col min="11784" max="11784" width="9.1796875" style="103"/>
    <col min="11785" max="11785" width="11.26953125" style="103" bestFit="1" customWidth="1"/>
    <col min="11786" max="11786" width="9.7265625" style="103" bestFit="1" customWidth="1"/>
    <col min="11787" max="12032" width="9.1796875" style="103"/>
    <col min="12033" max="12033" width="6.54296875" style="103" customWidth="1"/>
    <col min="12034" max="12034" width="10.1796875" style="103" customWidth="1"/>
    <col min="12035" max="12035" width="32.7265625" style="103" customWidth="1"/>
    <col min="12036" max="12036" width="6" style="103" customWidth="1"/>
    <col min="12037" max="12037" width="6.7265625" style="103" customWidth="1"/>
    <col min="12038" max="12038" width="12.1796875" style="103" customWidth="1"/>
    <col min="12039" max="12039" width="14" style="103" customWidth="1"/>
    <col min="12040" max="12040" width="9.1796875" style="103"/>
    <col min="12041" max="12041" width="11.26953125" style="103" bestFit="1" customWidth="1"/>
    <col min="12042" max="12042" width="9.7265625" style="103" bestFit="1" customWidth="1"/>
    <col min="12043" max="12288" width="9.1796875" style="103"/>
    <col min="12289" max="12289" width="6.54296875" style="103" customWidth="1"/>
    <col min="12290" max="12290" width="10.1796875" style="103" customWidth="1"/>
    <col min="12291" max="12291" width="32.7265625" style="103" customWidth="1"/>
    <col min="12292" max="12292" width="6" style="103" customWidth="1"/>
    <col min="12293" max="12293" width="6.7265625" style="103" customWidth="1"/>
    <col min="12294" max="12294" width="12.1796875" style="103" customWidth="1"/>
    <col min="12295" max="12295" width="14" style="103" customWidth="1"/>
    <col min="12296" max="12296" width="9.1796875" style="103"/>
    <col min="12297" max="12297" width="11.26953125" style="103" bestFit="1" customWidth="1"/>
    <col min="12298" max="12298" width="9.7265625" style="103" bestFit="1" customWidth="1"/>
    <col min="12299" max="12544" width="9.1796875" style="103"/>
    <col min="12545" max="12545" width="6.54296875" style="103" customWidth="1"/>
    <col min="12546" max="12546" width="10.1796875" style="103" customWidth="1"/>
    <col min="12547" max="12547" width="32.7265625" style="103" customWidth="1"/>
    <col min="12548" max="12548" width="6" style="103" customWidth="1"/>
    <col min="12549" max="12549" width="6.7265625" style="103" customWidth="1"/>
    <col min="12550" max="12550" width="12.1796875" style="103" customWidth="1"/>
    <col min="12551" max="12551" width="14" style="103" customWidth="1"/>
    <col min="12552" max="12552" width="9.1796875" style="103"/>
    <col min="12553" max="12553" width="11.26953125" style="103" bestFit="1" customWidth="1"/>
    <col min="12554" max="12554" width="9.7265625" style="103" bestFit="1" customWidth="1"/>
    <col min="12555" max="12800" width="9.1796875" style="103"/>
    <col min="12801" max="12801" width="6.54296875" style="103" customWidth="1"/>
    <col min="12802" max="12802" width="10.1796875" style="103" customWidth="1"/>
    <col min="12803" max="12803" width="32.7265625" style="103" customWidth="1"/>
    <col min="12804" max="12804" width="6" style="103" customWidth="1"/>
    <col min="12805" max="12805" width="6.7265625" style="103" customWidth="1"/>
    <col min="12806" max="12806" width="12.1796875" style="103" customWidth="1"/>
    <col min="12807" max="12807" width="14" style="103" customWidth="1"/>
    <col min="12808" max="12808" width="9.1796875" style="103"/>
    <col min="12809" max="12809" width="11.26953125" style="103" bestFit="1" customWidth="1"/>
    <col min="12810" max="12810" width="9.7265625" style="103" bestFit="1" customWidth="1"/>
    <col min="12811" max="13056" width="9.1796875" style="103"/>
    <col min="13057" max="13057" width="6.54296875" style="103" customWidth="1"/>
    <col min="13058" max="13058" width="10.1796875" style="103" customWidth="1"/>
    <col min="13059" max="13059" width="32.7265625" style="103" customWidth="1"/>
    <col min="13060" max="13060" width="6" style="103" customWidth="1"/>
    <col min="13061" max="13061" width="6.7265625" style="103" customWidth="1"/>
    <col min="13062" max="13062" width="12.1796875" style="103" customWidth="1"/>
    <col min="13063" max="13063" width="14" style="103" customWidth="1"/>
    <col min="13064" max="13064" width="9.1796875" style="103"/>
    <col min="13065" max="13065" width="11.26953125" style="103" bestFit="1" customWidth="1"/>
    <col min="13066" max="13066" width="9.7265625" style="103" bestFit="1" customWidth="1"/>
    <col min="13067" max="13312" width="9.1796875" style="103"/>
    <col min="13313" max="13313" width="6.54296875" style="103" customWidth="1"/>
    <col min="13314" max="13314" width="10.1796875" style="103" customWidth="1"/>
    <col min="13315" max="13315" width="32.7265625" style="103" customWidth="1"/>
    <col min="13316" max="13316" width="6" style="103" customWidth="1"/>
    <col min="13317" max="13317" width="6.7265625" style="103" customWidth="1"/>
    <col min="13318" max="13318" width="12.1796875" style="103" customWidth="1"/>
    <col min="13319" max="13319" width="14" style="103" customWidth="1"/>
    <col min="13320" max="13320" width="9.1796875" style="103"/>
    <col min="13321" max="13321" width="11.26953125" style="103" bestFit="1" customWidth="1"/>
    <col min="13322" max="13322" width="9.7265625" style="103" bestFit="1" customWidth="1"/>
    <col min="13323" max="13568" width="9.1796875" style="103"/>
    <col min="13569" max="13569" width="6.54296875" style="103" customWidth="1"/>
    <col min="13570" max="13570" width="10.1796875" style="103" customWidth="1"/>
    <col min="13571" max="13571" width="32.7265625" style="103" customWidth="1"/>
    <col min="13572" max="13572" width="6" style="103" customWidth="1"/>
    <col min="13573" max="13573" width="6.7265625" style="103" customWidth="1"/>
    <col min="13574" max="13574" width="12.1796875" style="103" customWidth="1"/>
    <col min="13575" max="13575" width="14" style="103" customWidth="1"/>
    <col min="13576" max="13576" width="9.1796875" style="103"/>
    <col min="13577" max="13577" width="11.26953125" style="103" bestFit="1" customWidth="1"/>
    <col min="13578" max="13578" width="9.7265625" style="103" bestFit="1" customWidth="1"/>
    <col min="13579" max="13824" width="9.1796875" style="103"/>
    <col min="13825" max="13825" width="6.54296875" style="103" customWidth="1"/>
    <col min="13826" max="13826" width="10.1796875" style="103" customWidth="1"/>
    <col min="13827" max="13827" width="32.7265625" style="103" customWidth="1"/>
    <col min="13828" max="13828" width="6" style="103" customWidth="1"/>
    <col min="13829" max="13829" width="6.7265625" style="103" customWidth="1"/>
    <col min="13830" max="13830" width="12.1796875" style="103" customWidth="1"/>
    <col min="13831" max="13831" width="14" style="103" customWidth="1"/>
    <col min="13832" max="13832" width="9.1796875" style="103"/>
    <col min="13833" max="13833" width="11.26953125" style="103" bestFit="1" customWidth="1"/>
    <col min="13834" max="13834" width="9.7265625" style="103" bestFit="1" customWidth="1"/>
    <col min="13835" max="14080" width="9.1796875" style="103"/>
    <col min="14081" max="14081" width="6.54296875" style="103" customWidth="1"/>
    <col min="14082" max="14082" width="10.1796875" style="103" customWidth="1"/>
    <col min="14083" max="14083" width="32.7265625" style="103" customWidth="1"/>
    <col min="14084" max="14084" width="6" style="103" customWidth="1"/>
    <col min="14085" max="14085" width="6.7265625" style="103" customWidth="1"/>
    <col min="14086" max="14086" width="12.1796875" style="103" customWidth="1"/>
    <col min="14087" max="14087" width="14" style="103" customWidth="1"/>
    <col min="14088" max="14088" width="9.1796875" style="103"/>
    <col min="14089" max="14089" width="11.26953125" style="103" bestFit="1" customWidth="1"/>
    <col min="14090" max="14090" width="9.7265625" style="103" bestFit="1" customWidth="1"/>
    <col min="14091" max="14336" width="9.1796875" style="103"/>
    <col min="14337" max="14337" width="6.54296875" style="103" customWidth="1"/>
    <col min="14338" max="14338" width="10.1796875" style="103" customWidth="1"/>
    <col min="14339" max="14339" width="32.7265625" style="103" customWidth="1"/>
    <col min="14340" max="14340" width="6" style="103" customWidth="1"/>
    <col min="14341" max="14341" width="6.7265625" style="103" customWidth="1"/>
    <col min="14342" max="14342" width="12.1796875" style="103" customWidth="1"/>
    <col min="14343" max="14343" width="14" style="103" customWidth="1"/>
    <col min="14344" max="14344" width="9.1796875" style="103"/>
    <col min="14345" max="14345" width="11.26953125" style="103" bestFit="1" customWidth="1"/>
    <col min="14346" max="14346" width="9.7265625" style="103" bestFit="1" customWidth="1"/>
    <col min="14347" max="14592" width="9.1796875" style="103"/>
    <col min="14593" max="14593" width="6.54296875" style="103" customWidth="1"/>
    <col min="14594" max="14594" width="10.1796875" style="103" customWidth="1"/>
    <col min="14595" max="14595" width="32.7265625" style="103" customWidth="1"/>
    <col min="14596" max="14596" width="6" style="103" customWidth="1"/>
    <col min="14597" max="14597" width="6.7265625" style="103" customWidth="1"/>
    <col min="14598" max="14598" width="12.1796875" style="103" customWidth="1"/>
    <col min="14599" max="14599" width="14" style="103" customWidth="1"/>
    <col min="14600" max="14600" width="9.1796875" style="103"/>
    <col min="14601" max="14601" width="11.26953125" style="103" bestFit="1" customWidth="1"/>
    <col min="14602" max="14602" width="9.7265625" style="103" bestFit="1" customWidth="1"/>
    <col min="14603" max="14848" width="9.1796875" style="103"/>
    <col min="14849" max="14849" width="6.54296875" style="103" customWidth="1"/>
    <col min="14850" max="14850" width="10.1796875" style="103" customWidth="1"/>
    <col min="14851" max="14851" width="32.7265625" style="103" customWidth="1"/>
    <col min="14852" max="14852" width="6" style="103" customWidth="1"/>
    <col min="14853" max="14853" width="6.7265625" style="103" customWidth="1"/>
    <col min="14854" max="14854" width="12.1796875" style="103" customWidth="1"/>
    <col min="14855" max="14855" width="14" style="103" customWidth="1"/>
    <col min="14856" max="14856" width="9.1796875" style="103"/>
    <col min="14857" max="14857" width="11.26953125" style="103" bestFit="1" customWidth="1"/>
    <col min="14858" max="14858" width="9.7265625" style="103" bestFit="1" customWidth="1"/>
    <col min="14859" max="15104" width="9.1796875" style="103"/>
    <col min="15105" max="15105" width="6.54296875" style="103" customWidth="1"/>
    <col min="15106" max="15106" width="10.1796875" style="103" customWidth="1"/>
    <col min="15107" max="15107" width="32.7265625" style="103" customWidth="1"/>
    <col min="15108" max="15108" width="6" style="103" customWidth="1"/>
    <col min="15109" max="15109" width="6.7265625" style="103" customWidth="1"/>
    <col min="15110" max="15110" width="12.1796875" style="103" customWidth="1"/>
    <col min="15111" max="15111" width="14" style="103" customWidth="1"/>
    <col min="15112" max="15112" width="9.1796875" style="103"/>
    <col min="15113" max="15113" width="11.26953125" style="103" bestFit="1" customWidth="1"/>
    <col min="15114" max="15114" width="9.7265625" style="103" bestFit="1" customWidth="1"/>
    <col min="15115" max="15360" width="9.1796875" style="103"/>
    <col min="15361" max="15361" width="6.54296875" style="103" customWidth="1"/>
    <col min="15362" max="15362" width="10.1796875" style="103" customWidth="1"/>
    <col min="15363" max="15363" width="32.7265625" style="103" customWidth="1"/>
    <col min="15364" max="15364" width="6" style="103" customWidth="1"/>
    <col min="15365" max="15365" width="6.7265625" style="103" customWidth="1"/>
    <col min="15366" max="15366" width="12.1796875" style="103" customWidth="1"/>
    <col min="15367" max="15367" width="14" style="103" customWidth="1"/>
    <col min="15368" max="15368" width="9.1796875" style="103"/>
    <col min="15369" max="15369" width="11.26953125" style="103" bestFit="1" customWidth="1"/>
    <col min="15370" max="15370" width="9.7265625" style="103" bestFit="1" customWidth="1"/>
    <col min="15371" max="15616" width="9.1796875" style="103"/>
    <col min="15617" max="15617" width="6.54296875" style="103" customWidth="1"/>
    <col min="15618" max="15618" width="10.1796875" style="103" customWidth="1"/>
    <col min="15619" max="15619" width="32.7265625" style="103" customWidth="1"/>
    <col min="15620" max="15620" width="6" style="103" customWidth="1"/>
    <col min="15621" max="15621" width="6.7265625" style="103" customWidth="1"/>
    <col min="15622" max="15622" width="12.1796875" style="103" customWidth="1"/>
    <col min="15623" max="15623" width="14" style="103" customWidth="1"/>
    <col min="15624" max="15624" width="9.1796875" style="103"/>
    <col min="15625" max="15625" width="11.26953125" style="103" bestFit="1" customWidth="1"/>
    <col min="15626" max="15626" width="9.7265625" style="103" bestFit="1" customWidth="1"/>
    <col min="15627" max="15872" width="9.1796875" style="103"/>
    <col min="15873" max="15873" width="6.54296875" style="103" customWidth="1"/>
    <col min="15874" max="15874" width="10.1796875" style="103" customWidth="1"/>
    <col min="15875" max="15875" width="32.7265625" style="103" customWidth="1"/>
    <col min="15876" max="15876" width="6" style="103" customWidth="1"/>
    <col min="15877" max="15877" width="6.7265625" style="103" customWidth="1"/>
    <col min="15878" max="15878" width="12.1796875" style="103" customWidth="1"/>
    <col min="15879" max="15879" width="14" style="103" customWidth="1"/>
    <col min="15880" max="15880" width="9.1796875" style="103"/>
    <col min="15881" max="15881" width="11.26953125" style="103" bestFit="1" customWidth="1"/>
    <col min="15882" max="15882" width="9.7265625" style="103" bestFit="1" customWidth="1"/>
    <col min="15883" max="16128" width="9.1796875" style="103"/>
    <col min="16129" max="16129" width="6.54296875" style="103" customWidth="1"/>
    <col min="16130" max="16130" width="10.1796875" style="103" customWidth="1"/>
    <col min="16131" max="16131" width="32.7265625" style="103" customWidth="1"/>
    <col min="16132" max="16132" width="6" style="103" customWidth="1"/>
    <col min="16133" max="16133" width="6.7265625" style="103" customWidth="1"/>
    <col min="16134" max="16134" width="12.1796875" style="103" customWidth="1"/>
    <col min="16135" max="16135" width="14" style="103" customWidth="1"/>
    <col min="16136" max="16136" width="9.1796875" style="103"/>
    <col min="16137" max="16137" width="11.26953125" style="103" bestFit="1" customWidth="1"/>
    <col min="16138" max="16138" width="9.7265625" style="103" bestFit="1" customWidth="1"/>
    <col min="16139" max="16384" width="9.1796875" style="103"/>
  </cols>
  <sheetData>
    <row r="1" spans="1:13" s="1" customFormat="1" ht="14">
      <c r="A1" s="429" t="s">
        <v>70</v>
      </c>
      <c r="B1" s="429"/>
      <c r="C1" s="429"/>
      <c r="D1" s="429"/>
      <c r="E1" s="429"/>
      <c r="F1" s="429"/>
      <c r="G1" s="429"/>
      <c r="H1" s="150"/>
      <c r="I1" s="56"/>
      <c r="J1" s="56"/>
      <c r="K1" s="56"/>
    </row>
    <row r="2" spans="1:13" s="1" customFormat="1" ht="14">
      <c r="A2" s="56"/>
      <c r="B2" s="56"/>
      <c r="C2" s="173"/>
      <c r="D2" s="6"/>
      <c r="E2" s="7"/>
      <c r="F2" s="56"/>
      <c r="G2" s="56"/>
      <c r="H2" s="56"/>
      <c r="I2" s="56"/>
      <c r="J2" s="56"/>
      <c r="K2" s="56"/>
    </row>
    <row r="3" spans="1:13" s="1" customFormat="1" ht="28.9" customHeight="1">
      <c r="A3" s="425" t="s">
        <v>515</v>
      </c>
      <c r="B3" s="425"/>
      <c r="C3" s="425"/>
      <c r="D3" s="425"/>
      <c r="E3" s="425"/>
      <c r="F3" s="425"/>
      <c r="G3" s="425"/>
      <c r="H3" s="150"/>
      <c r="I3" s="56"/>
      <c r="J3" s="57"/>
      <c r="K3" s="56"/>
    </row>
    <row r="4" spans="1:13" ht="13">
      <c r="A4" s="427"/>
      <c r="B4" s="427"/>
      <c r="C4" s="427"/>
      <c r="D4" s="427"/>
      <c r="E4" s="427"/>
      <c r="F4" s="427"/>
      <c r="G4" s="427"/>
    </row>
    <row r="5" spans="1:13" ht="14">
      <c r="A5" s="446" t="s">
        <v>11</v>
      </c>
      <c r="B5" s="446"/>
      <c r="C5" s="446"/>
      <c r="D5" s="446"/>
      <c r="E5" s="446"/>
      <c r="F5" s="446"/>
      <c r="G5" s="446"/>
    </row>
    <row r="6" spans="1:13" s="33" customFormat="1" ht="14">
      <c r="A6" s="56"/>
      <c r="B6" s="56"/>
      <c r="C6" s="173"/>
      <c r="D6" s="56"/>
      <c r="E6" s="59"/>
      <c r="F6" s="60"/>
      <c r="G6" s="282"/>
    </row>
    <row r="7" spans="1:13" ht="14">
      <c r="A7" s="447" t="s">
        <v>93</v>
      </c>
      <c r="B7" s="447"/>
      <c r="C7" s="447"/>
      <c r="D7" s="447"/>
      <c r="E7" s="447"/>
      <c r="F7" s="447"/>
      <c r="G7" s="447"/>
    </row>
    <row r="8" spans="1:13" s="285" customFormat="1" ht="14">
      <c r="A8" s="283"/>
      <c r="B8" s="283"/>
      <c r="C8" s="405"/>
      <c r="D8" s="283"/>
      <c r="E8" s="284"/>
      <c r="F8" s="283"/>
      <c r="G8" s="283"/>
    </row>
    <row r="9" spans="1:13" s="287" customFormat="1" ht="46">
      <c r="A9" s="417" t="s">
        <v>319</v>
      </c>
      <c r="B9" s="417" t="s">
        <v>147</v>
      </c>
      <c r="C9" s="418" t="s">
        <v>0</v>
      </c>
      <c r="D9" s="419" t="s">
        <v>1</v>
      </c>
      <c r="E9" s="420" t="s">
        <v>9</v>
      </c>
      <c r="F9" s="416" t="s">
        <v>320</v>
      </c>
      <c r="G9" s="416" t="s">
        <v>321</v>
      </c>
    </row>
    <row r="10" spans="1:13" s="287" customFormat="1" ht="11.5">
      <c r="A10" s="286" t="s">
        <v>2</v>
      </c>
      <c r="B10" s="288" t="s">
        <v>3</v>
      </c>
      <c r="C10" s="288" t="s">
        <v>4</v>
      </c>
      <c r="D10" s="288" t="s">
        <v>5</v>
      </c>
      <c r="E10" s="74" t="s">
        <v>10</v>
      </c>
      <c r="F10" s="75" t="s">
        <v>6</v>
      </c>
      <c r="G10" s="75" t="s">
        <v>8</v>
      </c>
    </row>
    <row r="11" spans="1:13" s="287" customFormat="1" ht="11.5">
      <c r="A11" s="289"/>
      <c r="B11" s="290"/>
      <c r="C11" s="406"/>
      <c r="D11" s="290"/>
      <c r="E11" s="291"/>
      <c r="F11" s="76"/>
      <c r="G11" s="76"/>
    </row>
    <row r="12" spans="1:13" ht="13">
      <c r="A12" s="292"/>
      <c r="B12" s="293"/>
      <c r="C12" s="407" t="s">
        <v>12</v>
      </c>
      <c r="D12" s="293"/>
      <c r="E12" s="81"/>
      <c r="F12" s="15"/>
      <c r="G12" s="15"/>
    </row>
    <row r="13" spans="1:13" ht="13">
      <c r="A13" s="292"/>
      <c r="B13" s="293"/>
      <c r="C13" s="407"/>
      <c r="D13" s="293"/>
      <c r="E13" s="81"/>
      <c r="F13" s="15"/>
      <c r="G13" s="15"/>
      <c r="M13" s="294"/>
    </row>
    <row r="14" spans="1:13" ht="13">
      <c r="A14" s="295" t="s">
        <v>111</v>
      </c>
      <c r="B14" s="296"/>
      <c r="C14" s="180" t="s">
        <v>199</v>
      </c>
      <c r="D14" s="293"/>
      <c r="E14" s="81"/>
      <c r="F14" s="15"/>
      <c r="G14" s="15"/>
      <c r="M14" s="294"/>
    </row>
    <row r="15" spans="1:13" ht="13">
      <c r="A15" s="292"/>
      <c r="B15" s="293"/>
      <c r="C15" s="407"/>
      <c r="D15" s="293"/>
      <c r="E15" s="81"/>
      <c r="F15" s="15"/>
      <c r="G15" s="15"/>
      <c r="M15" s="294"/>
    </row>
    <row r="16" spans="1:13" ht="13">
      <c r="A16" s="294"/>
      <c r="B16" s="293"/>
      <c r="C16" s="408" t="s">
        <v>322</v>
      </c>
      <c r="D16" s="293"/>
      <c r="E16" s="81"/>
      <c r="F16" s="15"/>
      <c r="G16" s="15"/>
      <c r="M16" s="294"/>
    </row>
    <row r="17" spans="1:13">
      <c r="A17" s="294"/>
      <c r="B17" s="293"/>
      <c r="C17" s="409"/>
      <c r="D17" s="293"/>
      <c r="E17" s="81"/>
      <c r="F17" s="15"/>
      <c r="G17" s="15"/>
      <c r="M17" s="294"/>
    </row>
    <row r="18" spans="1:13" ht="25">
      <c r="A18" s="294">
        <v>1</v>
      </c>
      <c r="B18" s="34"/>
      <c r="C18" s="30" t="s">
        <v>323</v>
      </c>
      <c r="D18" s="297"/>
      <c r="E18" s="298"/>
      <c r="G18" s="21"/>
      <c r="M18" s="294"/>
    </row>
    <row r="19" spans="1:13">
      <c r="A19" s="294"/>
      <c r="B19" s="34"/>
      <c r="C19" s="410"/>
      <c r="D19" s="297"/>
      <c r="E19" s="298"/>
      <c r="G19" s="21"/>
      <c r="M19" s="294"/>
    </row>
    <row r="20" spans="1:13">
      <c r="A20" s="294"/>
      <c r="B20" s="34" t="s">
        <v>324</v>
      </c>
      <c r="C20" s="410" t="s">
        <v>325</v>
      </c>
      <c r="D20" s="297" t="s">
        <v>7</v>
      </c>
      <c r="E20" s="298">
        <v>80</v>
      </c>
      <c r="F20" s="109"/>
      <c r="G20" s="21"/>
      <c r="M20" s="294"/>
    </row>
    <row r="21" spans="1:13">
      <c r="A21" s="294"/>
      <c r="B21" s="34"/>
      <c r="C21" s="410"/>
      <c r="D21" s="297"/>
      <c r="E21" s="298"/>
      <c r="F21" s="109"/>
      <c r="G21" s="21"/>
      <c r="M21" s="294"/>
    </row>
    <row r="22" spans="1:13">
      <c r="A22" s="294"/>
      <c r="B22" s="34" t="s">
        <v>326</v>
      </c>
      <c r="C22" s="410" t="s">
        <v>327</v>
      </c>
      <c r="D22" s="297" t="s">
        <v>7</v>
      </c>
      <c r="E22" s="298">
        <v>15</v>
      </c>
      <c r="F22" s="109"/>
      <c r="G22" s="21"/>
      <c r="M22" s="294"/>
    </row>
    <row r="23" spans="1:13" ht="13">
      <c r="A23" s="292"/>
      <c r="B23" s="293"/>
      <c r="C23" s="407"/>
      <c r="D23" s="293"/>
      <c r="E23" s="81"/>
      <c r="F23" s="15"/>
      <c r="G23" s="15"/>
      <c r="M23" s="294"/>
    </row>
    <row r="24" spans="1:13" ht="13">
      <c r="A24" s="295" t="s">
        <v>110</v>
      </c>
      <c r="B24" s="34"/>
      <c r="C24" s="299" t="s">
        <v>328</v>
      </c>
      <c r="D24" s="297"/>
      <c r="E24" s="298"/>
      <c r="G24" s="21"/>
      <c r="M24" s="294"/>
    </row>
    <row r="25" spans="1:13">
      <c r="A25" s="294"/>
      <c r="B25" s="34"/>
      <c r="C25" s="30"/>
      <c r="D25" s="297"/>
      <c r="E25" s="298"/>
      <c r="F25" s="109"/>
      <c r="G25" s="21"/>
      <c r="M25" s="294"/>
    </row>
    <row r="26" spans="1:13" ht="25">
      <c r="A26" s="294">
        <f>A18+1</f>
        <v>2</v>
      </c>
      <c r="B26" s="34" t="s">
        <v>329</v>
      </c>
      <c r="C26" s="30" t="s">
        <v>330</v>
      </c>
      <c r="D26" s="297" t="s">
        <v>84</v>
      </c>
      <c r="E26" s="298">
        <v>1</v>
      </c>
      <c r="F26" s="109"/>
      <c r="G26" s="109"/>
      <c r="M26" s="294"/>
    </row>
    <row r="27" spans="1:13">
      <c r="A27" s="294"/>
      <c r="B27" s="34"/>
      <c r="C27" s="30"/>
      <c r="D27" s="297"/>
      <c r="E27" s="298"/>
      <c r="F27" s="109"/>
      <c r="G27" s="21"/>
      <c r="M27" s="294"/>
    </row>
    <row r="28" spans="1:13" ht="25">
      <c r="A28" s="294">
        <f>A26+1</f>
        <v>3</v>
      </c>
      <c r="B28" s="34" t="s">
        <v>331</v>
      </c>
      <c r="C28" s="30" t="s">
        <v>332</v>
      </c>
      <c r="D28" s="297" t="s">
        <v>84</v>
      </c>
      <c r="E28" s="298">
        <v>1</v>
      </c>
      <c r="F28" s="109"/>
      <c r="G28" s="109"/>
      <c r="M28" s="294"/>
    </row>
    <row r="29" spans="1:13" ht="13">
      <c r="A29" s="292"/>
      <c r="B29" s="293"/>
      <c r="C29" s="407"/>
      <c r="D29" s="293"/>
      <c r="E29" s="81"/>
      <c r="F29" s="15"/>
      <c r="G29" s="15"/>
      <c r="M29" s="294"/>
    </row>
    <row r="30" spans="1:13" ht="13">
      <c r="A30" s="295" t="s">
        <v>137</v>
      </c>
      <c r="B30" s="296"/>
      <c r="C30" s="180" t="s">
        <v>333</v>
      </c>
      <c r="D30" s="293"/>
      <c r="E30" s="81"/>
      <c r="F30" s="15"/>
      <c r="G30" s="15"/>
    </row>
    <row r="31" spans="1:13" ht="13">
      <c r="A31" s="295"/>
      <c r="B31" s="296"/>
      <c r="C31" s="180"/>
      <c r="D31" s="293"/>
      <c r="E31" s="81"/>
      <c r="F31" s="15"/>
      <c r="G31" s="15"/>
    </row>
    <row r="32" spans="1:13" ht="13">
      <c r="A32" s="295"/>
      <c r="B32" s="296"/>
      <c r="C32" s="408" t="s">
        <v>334</v>
      </c>
      <c r="D32" s="293"/>
      <c r="E32" s="81"/>
      <c r="F32" s="15"/>
      <c r="G32" s="15"/>
    </row>
    <row r="33" spans="1:7" ht="13">
      <c r="A33" s="295"/>
      <c r="B33" s="296"/>
      <c r="C33" s="180"/>
      <c r="D33" s="293"/>
      <c r="E33" s="81"/>
      <c r="F33" s="15"/>
      <c r="G33" s="15"/>
    </row>
    <row r="34" spans="1:7" ht="67.150000000000006" customHeight="1">
      <c r="A34" s="294">
        <f>A28+1</f>
        <v>4</v>
      </c>
      <c r="B34" s="32" t="s">
        <v>335</v>
      </c>
      <c r="C34" s="30" t="s">
        <v>336</v>
      </c>
      <c r="D34" s="297" t="s">
        <v>84</v>
      </c>
      <c r="E34" s="300">
        <v>2</v>
      </c>
      <c r="F34" s="11"/>
      <c r="G34" s="301"/>
    </row>
    <row r="35" spans="1:7">
      <c r="A35" s="294"/>
      <c r="B35" s="32"/>
      <c r="C35" s="30"/>
      <c r="D35" s="297"/>
      <c r="E35" s="300"/>
      <c r="F35" s="11"/>
      <c r="G35" s="301"/>
    </row>
    <row r="36" spans="1:7" ht="75">
      <c r="A36" s="294">
        <f>A34+1</f>
        <v>5</v>
      </c>
      <c r="B36" s="32" t="s">
        <v>337</v>
      </c>
      <c r="C36" s="30" t="s">
        <v>338</v>
      </c>
      <c r="D36" s="297" t="s">
        <v>84</v>
      </c>
      <c r="E36" s="298">
        <v>1</v>
      </c>
      <c r="F36" s="21"/>
      <c r="G36" s="21"/>
    </row>
    <row r="37" spans="1:7">
      <c r="A37" s="294"/>
      <c r="B37" s="293"/>
      <c r="C37" s="409"/>
      <c r="D37" s="293"/>
      <c r="E37" s="81"/>
      <c r="F37" s="15"/>
      <c r="G37" s="15"/>
    </row>
    <row r="38" spans="1:7" ht="87.5">
      <c r="A38" s="269">
        <f>A36+1</f>
        <v>6</v>
      </c>
      <c r="B38" s="32" t="s">
        <v>339</v>
      </c>
      <c r="C38" s="30" t="s">
        <v>340</v>
      </c>
      <c r="D38" s="140" t="s">
        <v>84</v>
      </c>
      <c r="E38" s="300">
        <v>2</v>
      </c>
      <c r="F38" s="15"/>
      <c r="G38" s="301"/>
    </row>
    <row r="39" spans="1:7">
      <c r="A39" s="294"/>
      <c r="B39" s="293"/>
      <c r="C39" s="409"/>
      <c r="D39" s="293"/>
      <c r="E39" s="81"/>
      <c r="F39" s="15"/>
      <c r="G39" s="15"/>
    </row>
    <row r="40" spans="1:7">
      <c r="A40" s="294">
        <f>A38+1</f>
        <v>7</v>
      </c>
      <c r="B40" s="32" t="s">
        <v>341</v>
      </c>
      <c r="C40" s="30" t="s">
        <v>342</v>
      </c>
      <c r="D40" s="297" t="s">
        <v>84</v>
      </c>
      <c r="E40" s="298">
        <v>2</v>
      </c>
      <c r="F40" s="21"/>
      <c r="G40" s="21"/>
    </row>
    <row r="41" spans="1:7">
      <c r="A41" s="294"/>
      <c r="B41" s="302"/>
      <c r="C41" s="411"/>
      <c r="D41" s="302"/>
      <c r="E41" s="298"/>
      <c r="F41" s="303"/>
      <c r="G41" s="125"/>
    </row>
    <row r="42" spans="1:7">
      <c r="A42" s="294">
        <f>A40+1</f>
        <v>8</v>
      </c>
      <c r="B42" s="34" t="s">
        <v>343</v>
      </c>
      <c r="C42" s="30" t="s">
        <v>344</v>
      </c>
      <c r="D42" s="297" t="s">
        <v>84</v>
      </c>
      <c r="E42" s="298">
        <v>1</v>
      </c>
      <c r="F42" s="21"/>
      <c r="G42" s="21"/>
    </row>
    <row r="43" spans="1:7">
      <c r="A43" s="294"/>
      <c r="B43" s="34"/>
      <c r="C43" s="30"/>
      <c r="D43" s="297"/>
      <c r="E43" s="298"/>
      <c r="G43" s="21"/>
    </row>
    <row r="44" spans="1:7" ht="25">
      <c r="A44" s="294">
        <f>A42+1</f>
        <v>9</v>
      </c>
      <c r="B44" s="34" t="s">
        <v>345</v>
      </c>
      <c r="C44" s="30" t="s">
        <v>346</v>
      </c>
      <c r="D44" s="297" t="s">
        <v>84</v>
      </c>
      <c r="E44" s="298">
        <v>1</v>
      </c>
      <c r="F44" s="21"/>
      <c r="G44" s="21"/>
    </row>
    <row r="45" spans="1:7">
      <c r="A45" s="294"/>
      <c r="B45" s="293"/>
      <c r="C45" s="409"/>
      <c r="D45" s="293"/>
      <c r="E45" s="81"/>
      <c r="F45" s="15"/>
      <c r="G45" s="15"/>
    </row>
    <row r="46" spans="1:7" ht="50">
      <c r="A46" s="294">
        <f>A44+1</f>
        <v>10</v>
      </c>
      <c r="B46" s="269" t="s">
        <v>347</v>
      </c>
      <c r="C46" s="30" t="s">
        <v>348</v>
      </c>
      <c r="D46" s="140" t="s">
        <v>84</v>
      </c>
      <c r="E46" s="298">
        <v>2</v>
      </c>
      <c r="F46" s="304"/>
      <c r="G46" s="21"/>
    </row>
    <row r="47" spans="1:7">
      <c r="A47" s="294"/>
      <c r="B47" s="293"/>
      <c r="C47" s="409"/>
      <c r="D47" s="293"/>
      <c r="E47" s="81"/>
      <c r="F47" s="15"/>
      <c r="G47" s="15"/>
    </row>
    <row r="48" spans="1:7" ht="25">
      <c r="A48" s="294">
        <f>A46+1</f>
        <v>11</v>
      </c>
      <c r="B48" s="269" t="s">
        <v>349</v>
      </c>
      <c r="C48" s="30" t="s">
        <v>350</v>
      </c>
      <c r="D48" s="140" t="s">
        <v>84</v>
      </c>
      <c r="E48" s="298">
        <v>2</v>
      </c>
      <c r="G48" s="21"/>
    </row>
    <row r="49" spans="1:7">
      <c r="A49" s="294"/>
      <c r="B49" s="34"/>
      <c r="C49" s="30"/>
      <c r="D49" s="297"/>
      <c r="E49" s="298"/>
      <c r="G49" s="21"/>
    </row>
    <row r="50" spans="1:7" ht="37.5">
      <c r="A50" s="294">
        <f>A48+1</f>
        <v>12</v>
      </c>
      <c r="B50" s="269" t="s">
        <v>351</v>
      </c>
      <c r="C50" s="139" t="s">
        <v>352</v>
      </c>
      <c r="D50" s="297" t="s">
        <v>84</v>
      </c>
      <c r="E50" s="298">
        <v>3</v>
      </c>
      <c r="F50" s="109"/>
      <c r="G50" s="109"/>
    </row>
    <row r="51" spans="1:7">
      <c r="A51" s="294"/>
      <c r="B51" s="34"/>
      <c r="C51" s="30"/>
      <c r="D51" s="297"/>
      <c r="E51" s="298"/>
      <c r="G51" s="21"/>
    </row>
    <row r="52" spans="1:7" ht="25">
      <c r="A52" s="294">
        <f>A50+1</f>
        <v>13</v>
      </c>
      <c r="B52" s="269" t="s">
        <v>353</v>
      </c>
      <c r="C52" s="139" t="s">
        <v>354</v>
      </c>
      <c r="D52" s="297" t="s">
        <v>84</v>
      </c>
      <c r="E52" s="298">
        <v>1</v>
      </c>
      <c r="F52" s="109"/>
      <c r="G52" s="109"/>
    </row>
    <row r="53" spans="1:7">
      <c r="A53" s="294"/>
      <c r="B53" s="34"/>
      <c r="C53" s="30"/>
      <c r="D53" s="297"/>
      <c r="E53" s="298"/>
      <c r="G53" s="21"/>
    </row>
    <row r="54" spans="1:7" ht="62.5">
      <c r="A54" s="269">
        <f>A52+1</f>
        <v>14</v>
      </c>
      <c r="B54" s="34" t="s">
        <v>497</v>
      </c>
      <c r="C54" s="30" t="s">
        <v>498</v>
      </c>
      <c r="D54" s="297" t="s">
        <v>84</v>
      </c>
      <c r="E54" s="300">
        <v>1</v>
      </c>
      <c r="F54" s="301"/>
      <c r="G54" s="301"/>
    </row>
    <row r="55" spans="1:7">
      <c r="A55" s="294"/>
      <c r="B55" s="34"/>
      <c r="C55" s="30"/>
      <c r="D55" s="297"/>
      <c r="E55" s="298"/>
      <c r="G55" s="21"/>
    </row>
    <row r="56" spans="1:7" ht="50">
      <c r="A56" s="294">
        <f>A54+1</f>
        <v>15</v>
      </c>
      <c r="B56" s="32" t="s">
        <v>355</v>
      </c>
      <c r="C56" s="30" t="s">
        <v>356</v>
      </c>
      <c r="D56" s="140" t="s">
        <v>84</v>
      </c>
      <c r="E56" s="298">
        <v>1</v>
      </c>
      <c r="F56" s="109"/>
      <c r="G56" s="109"/>
    </row>
    <row r="57" spans="1:7">
      <c r="A57" s="269"/>
      <c r="B57" s="34"/>
      <c r="C57" s="30"/>
      <c r="D57" s="297"/>
      <c r="E57" s="298"/>
      <c r="G57" s="21"/>
    </row>
    <row r="58" spans="1:7" ht="37.5">
      <c r="A58" s="269">
        <f>A56+1</f>
        <v>16</v>
      </c>
      <c r="B58" s="32" t="s">
        <v>357</v>
      </c>
      <c r="C58" s="30" t="s">
        <v>358</v>
      </c>
      <c r="D58" s="140" t="s">
        <v>84</v>
      </c>
      <c r="E58" s="305">
        <v>1</v>
      </c>
      <c r="F58" s="109"/>
      <c r="G58" s="109"/>
    </row>
    <row r="59" spans="1:7">
      <c r="A59" s="294"/>
      <c r="B59" s="34"/>
      <c r="C59" s="30"/>
      <c r="D59" s="297"/>
      <c r="E59" s="298"/>
      <c r="G59" s="21"/>
    </row>
    <row r="60" spans="1:7" ht="25">
      <c r="A60" s="294">
        <f>A58+1</f>
        <v>17</v>
      </c>
      <c r="B60" s="34" t="s">
        <v>359</v>
      </c>
      <c r="C60" s="30" t="s">
        <v>360</v>
      </c>
      <c r="D60" s="297" t="s">
        <v>84</v>
      </c>
      <c r="E60" s="298">
        <v>1</v>
      </c>
      <c r="F60" s="21"/>
      <c r="G60" s="21"/>
    </row>
    <row r="61" spans="1:7">
      <c r="A61" s="294"/>
      <c r="B61" s="32"/>
      <c r="D61" s="297"/>
      <c r="E61" s="305"/>
      <c r="F61" s="109"/>
      <c r="G61" s="109"/>
    </row>
    <row r="62" spans="1:7" ht="13">
      <c r="A62" s="294"/>
      <c r="B62" s="293"/>
      <c r="C62" s="412" t="s">
        <v>361</v>
      </c>
      <c r="D62" s="293"/>
      <c r="E62" s="81"/>
      <c r="F62" s="15"/>
      <c r="G62" s="15"/>
    </row>
    <row r="63" spans="1:7">
      <c r="A63" s="294"/>
      <c r="B63" s="293"/>
      <c r="C63" s="409"/>
      <c r="D63" s="293"/>
      <c r="E63" s="81"/>
      <c r="F63" s="15"/>
      <c r="G63" s="15"/>
    </row>
    <row r="64" spans="1:7" ht="87.5">
      <c r="A64" s="294">
        <f>A60+1</f>
        <v>18</v>
      </c>
      <c r="B64" s="34"/>
      <c r="C64" s="30" t="s">
        <v>362</v>
      </c>
      <c r="D64" s="297"/>
      <c r="E64" s="298"/>
      <c r="G64" s="21"/>
    </row>
    <row r="65" spans="1:7">
      <c r="A65" s="294"/>
      <c r="B65" s="34"/>
      <c r="C65" s="30"/>
      <c r="D65" s="297"/>
      <c r="E65" s="298"/>
      <c r="G65" s="21"/>
    </row>
    <row r="66" spans="1:7">
      <c r="A66" s="294"/>
      <c r="B66" s="34" t="s">
        <v>363</v>
      </c>
      <c r="C66" s="30" t="s">
        <v>364</v>
      </c>
      <c r="D66" s="297" t="s">
        <v>7</v>
      </c>
      <c r="E66" s="298">
        <v>30</v>
      </c>
      <c r="F66" s="109"/>
      <c r="G66" s="21"/>
    </row>
    <row r="67" spans="1:7">
      <c r="A67" s="294"/>
      <c r="B67" s="34"/>
      <c r="C67" s="30"/>
      <c r="D67" s="297"/>
      <c r="E67" s="298"/>
      <c r="F67" s="109"/>
      <c r="G67" s="21"/>
    </row>
    <row r="68" spans="1:7">
      <c r="A68" s="294"/>
      <c r="B68" s="34" t="s">
        <v>365</v>
      </c>
      <c r="C68" s="30" t="s">
        <v>366</v>
      </c>
      <c r="D68" s="297" t="s">
        <v>7</v>
      </c>
      <c r="E68" s="305">
        <v>20</v>
      </c>
      <c r="F68" s="109"/>
      <c r="G68" s="21"/>
    </row>
    <row r="69" spans="1:7">
      <c r="A69" s="294"/>
      <c r="B69" s="293"/>
      <c r="C69" s="409"/>
      <c r="D69" s="293"/>
      <c r="E69" s="81"/>
      <c r="F69" s="15"/>
      <c r="G69" s="15"/>
    </row>
    <row r="70" spans="1:7">
      <c r="A70" s="294"/>
      <c r="B70" s="293"/>
      <c r="C70" s="409"/>
      <c r="D70" s="293"/>
      <c r="E70" s="81"/>
      <c r="F70" s="15"/>
      <c r="G70" s="15"/>
    </row>
    <row r="71" spans="1:7" ht="87.5">
      <c r="A71" s="294">
        <f>A64+1</f>
        <v>19</v>
      </c>
      <c r="C71" s="3" t="s">
        <v>367</v>
      </c>
      <c r="D71" s="306"/>
      <c r="E71" s="307"/>
      <c r="F71" s="308"/>
      <c r="G71" s="109"/>
    </row>
    <row r="72" spans="1:7">
      <c r="A72" s="294"/>
      <c r="C72" s="3"/>
      <c r="D72" s="306"/>
      <c r="E72" s="307"/>
      <c r="F72" s="308"/>
      <c r="G72" s="109"/>
    </row>
    <row r="73" spans="1:7">
      <c r="A73" s="294"/>
      <c r="B73" s="34" t="s">
        <v>368</v>
      </c>
      <c r="C73" s="30" t="s">
        <v>369</v>
      </c>
      <c r="D73" s="297" t="s">
        <v>7</v>
      </c>
      <c r="E73" s="305">
        <v>30</v>
      </c>
      <c r="F73" s="109"/>
      <c r="G73" s="21"/>
    </row>
    <row r="74" spans="1:7">
      <c r="A74" s="294"/>
      <c r="B74" s="34"/>
      <c r="C74" s="30"/>
      <c r="D74" s="297"/>
      <c r="E74" s="305"/>
      <c r="F74" s="109"/>
      <c r="G74" s="21"/>
    </row>
    <row r="75" spans="1:7">
      <c r="A75" s="294"/>
      <c r="B75" s="34" t="s">
        <v>370</v>
      </c>
      <c r="C75" s="30" t="s">
        <v>371</v>
      </c>
      <c r="D75" s="297" t="s">
        <v>7</v>
      </c>
      <c r="E75" s="305">
        <v>20</v>
      </c>
      <c r="F75" s="109"/>
      <c r="G75" s="21"/>
    </row>
    <row r="76" spans="1:7">
      <c r="A76" s="294"/>
      <c r="B76" s="293"/>
      <c r="C76" s="409"/>
      <c r="D76" s="293"/>
      <c r="E76" s="81"/>
      <c r="F76" s="15"/>
      <c r="G76" s="15"/>
    </row>
    <row r="77" spans="1:7" ht="25">
      <c r="A77" s="294">
        <f>A71+1</f>
        <v>20</v>
      </c>
      <c r="B77" s="34"/>
      <c r="C77" s="30" t="s">
        <v>372</v>
      </c>
      <c r="D77" s="16"/>
      <c r="E77" s="298"/>
      <c r="G77" s="21"/>
    </row>
    <row r="78" spans="1:7">
      <c r="A78" s="294"/>
      <c r="B78" s="34"/>
      <c r="C78" s="30"/>
      <c r="D78" s="16"/>
      <c r="E78" s="298"/>
      <c r="G78" s="21"/>
    </row>
    <row r="79" spans="1:7">
      <c r="A79" s="294"/>
      <c r="B79" s="34" t="s">
        <v>373</v>
      </c>
      <c r="C79" s="30" t="s">
        <v>374</v>
      </c>
      <c r="D79" s="297" t="s">
        <v>84</v>
      </c>
      <c r="E79" s="298">
        <v>3</v>
      </c>
      <c r="F79" s="21"/>
      <c r="G79" s="21"/>
    </row>
    <row r="80" spans="1:7">
      <c r="A80" s="294"/>
      <c r="B80" s="293"/>
      <c r="C80" s="409"/>
      <c r="D80" s="293"/>
      <c r="E80" s="81"/>
      <c r="F80" s="15"/>
      <c r="G80" s="15"/>
    </row>
    <row r="81" spans="1:7" ht="13">
      <c r="A81" s="294"/>
      <c r="B81" s="293"/>
      <c r="C81" s="408" t="s">
        <v>375</v>
      </c>
      <c r="D81" s="293"/>
      <c r="E81" s="81"/>
      <c r="F81" s="15"/>
      <c r="G81" s="15"/>
    </row>
    <row r="82" spans="1:7">
      <c r="A82" s="294"/>
      <c r="B82" s="293"/>
      <c r="C82" s="409"/>
      <c r="D82" s="293"/>
      <c r="E82" s="81"/>
      <c r="F82" s="15"/>
      <c r="G82" s="15"/>
    </row>
    <row r="83" spans="1:7" ht="25">
      <c r="A83" s="294">
        <f>A77+1</f>
        <v>21</v>
      </c>
      <c r="B83" s="34"/>
      <c r="C83" s="30" t="s">
        <v>376</v>
      </c>
      <c r="D83" s="297"/>
      <c r="E83" s="298"/>
      <c r="G83" s="21"/>
    </row>
    <row r="84" spans="1:7">
      <c r="A84" s="294"/>
      <c r="B84" s="34"/>
      <c r="C84" s="410"/>
      <c r="D84" s="297"/>
      <c r="E84" s="298"/>
      <c r="G84" s="21"/>
    </row>
    <row r="85" spans="1:7">
      <c r="A85" s="294"/>
      <c r="B85" s="34" t="s">
        <v>377</v>
      </c>
      <c r="C85" s="410" t="s">
        <v>378</v>
      </c>
      <c r="D85" s="297" t="s">
        <v>7</v>
      </c>
      <c r="E85" s="298">
        <v>10</v>
      </c>
      <c r="F85" s="109"/>
      <c r="G85" s="21"/>
    </row>
    <row r="86" spans="1:7">
      <c r="A86" s="294"/>
      <c r="B86" s="34"/>
      <c r="C86" s="410"/>
      <c r="D86" s="297"/>
      <c r="E86" s="298"/>
      <c r="F86" s="109"/>
      <c r="G86" s="21"/>
    </row>
    <row r="87" spans="1:7">
      <c r="A87" s="294"/>
      <c r="B87" s="34" t="s">
        <v>324</v>
      </c>
      <c r="C87" s="410" t="s">
        <v>325</v>
      </c>
      <c r="D87" s="297" t="s">
        <v>7</v>
      </c>
      <c r="E87" s="298">
        <v>40</v>
      </c>
      <c r="F87" s="109"/>
      <c r="G87" s="21"/>
    </row>
    <row r="88" spans="1:7">
      <c r="A88" s="294"/>
      <c r="B88" s="34"/>
      <c r="C88" s="410"/>
      <c r="D88" s="297"/>
      <c r="E88" s="298"/>
      <c r="F88" s="109"/>
      <c r="G88" s="21"/>
    </row>
    <row r="89" spans="1:7">
      <c r="A89" s="294"/>
      <c r="B89" s="34" t="s">
        <v>326</v>
      </c>
      <c r="C89" s="410" t="s">
        <v>327</v>
      </c>
      <c r="D89" s="297" t="s">
        <v>7</v>
      </c>
      <c r="E89" s="298">
        <v>40</v>
      </c>
      <c r="F89" s="109"/>
      <c r="G89" s="21"/>
    </row>
    <row r="90" spans="1:7">
      <c r="A90" s="294"/>
      <c r="B90" s="34"/>
      <c r="C90" s="410"/>
      <c r="D90" s="297"/>
      <c r="E90" s="298"/>
      <c r="F90" s="308"/>
      <c r="G90" s="21"/>
    </row>
    <row r="91" spans="1:7" ht="87.5">
      <c r="A91" s="294">
        <f>A83+1</f>
        <v>22</v>
      </c>
      <c r="B91" s="34"/>
      <c r="C91" s="30" t="s">
        <v>379</v>
      </c>
      <c r="D91" s="140"/>
      <c r="E91" s="298"/>
      <c r="G91" s="21"/>
    </row>
    <row r="92" spans="1:7">
      <c r="A92" s="294"/>
      <c r="B92" s="34"/>
      <c r="C92" s="139"/>
      <c r="D92" s="140"/>
      <c r="E92" s="298"/>
      <c r="G92" s="21"/>
    </row>
    <row r="93" spans="1:7">
      <c r="A93" s="294"/>
      <c r="B93" s="34" t="s">
        <v>380</v>
      </c>
      <c r="C93" s="410" t="s">
        <v>381</v>
      </c>
      <c r="D93" s="140" t="s">
        <v>7</v>
      </c>
      <c r="E93" s="298">
        <v>20</v>
      </c>
      <c r="F93" s="109"/>
      <c r="G93" s="21"/>
    </row>
    <row r="94" spans="1:7">
      <c r="A94" s="294"/>
      <c r="B94" s="34"/>
      <c r="C94" s="410"/>
      <c r="D94" s="297"/>
      <c r="E94" s="298"/>
      <c r="F94" s="308"/>
      <c r="G94" s="21"/>
    </row>
    <row r="95" spans="1:7" ht="50">
      <c r="A95" s="294">
        <f>A91+1</f>
        <v>23</v>
      </c>
      <c r="B95" s="34" t="s">
        <v>382</v>
      </c>
      <c r="C95" s="30" t="s">
        <v>383</v>
      </c>
      <c r="D95" s="297" t="s">
        <v>84</v>
      </c>
      <c r="E95" s="298">
        <v>5</v>
      </c>
      <c r="F95" s="109"/>
      <c r="G95" s="109"/>
    </row>
    <row r="96" spans="1:7">
      <c r="A96" s="294"/>
      <c r="B96" s="34"/>
      <c r="C96" s="410"/>
      <c r="D96" s="297"/>
      <c r="E96" s="298"/>
      <c r="F96" s="308"/>
      <c r="G96" s="21"/>
    </row>
    <row r="97" spans="1:7" ht="64.5">
      <c r="A97" s="294">
        <f>A95+1</f>
        <v>24</v>
      </c>
      <c r="B97" s="269"/>
      <c r="C97" s="30" t="s">
        <v>384</v>
      </c>
      <c r="D97" s="297"/>
      <c r="E97" s="298"/>
      <c r="F97" s="308"/>
      <c r="G97" s="21"/>
    </row>
    <row r="98" spans="1:7">
      <c r="A98" s="294"/>
      <c r="B98" s="34"/>
      <c r="C98" s="410"/>
      <c r="D98" s="297"/>
      <c r="E98" s="298"/>
      <c r="F98" s="308"/>
      <c r="G98" s="21"/>
    </row>
    <row r="99" spans="1:7">
      <c r="A99" s="294"/>
      <c r="B99" s="34" t="s">
        <v>385</v>
      </c>
      <c r="C99" s="410" t="s">
        <v>386</v>
      </c>
      <c r="D99" s="297" t="s">
        <v>84</v>
      </c>
      <c r="E99" s="309">
        <v>1</v>
      </c>
      <c r="F99" s="304"/>
      <c r="G99" s="304"/>
    </row>
    <row r="100" spans="1:7">
      <c r="A100" s="294"/>
      <c r="B100" s="34"/>
      <c r="C100" s="410"/>
      <c r="D100" s="297"/>
      <c r="E100" s="298"/>
      <c r="F100" s="308"/>
      <c r="G100" s="21"/>
    </row>
    <row r="101" spans="1:7">
      <c r="A101" s="294"/>
      <c r="B101" s="34" t="s">
        <v>387</v>
      </c>
      <c r="C101" s="410" t="s">
        <v>388</v>
      </c>
      <c r="D101" s="297" t="s">
        <v>84</v>
      </c>
      <c r="E101" s="298">
        <v>1</v>
      </c>
      <c r="F101" s="304"/>
      <c r="G101" s="304"/>
    </row>
    <row r="102" spans="1:7">
      <c r="A102" s="294"/>
      <c r="B102" s="34"/>
      <c r="C102" s="410"/>
      <c r="D102" s="297"/>
      <c r="E102" s="298"/>
      <c r="F102" s="308"/>
      <c r="G102" s="21"/>
    </row>
    <row r="103" spans="1:7" ht="25">
      <c r="A103" s="294">
        <f>A97+1</f>
        <v>25</v>
      </c>
      <c r="B103" s="34" t="s">
        <v>389</v>
      </c>
      <c r="C103" s="30" t="s">
        <v>390</v>
      </c>
      <c r="D103" s="297" t="s">
        <v>84</v>
      </c>
      <c r="E103" s="305">
        <v>1</v>
      </c>
      <c r="F103" s="109"/>
      <c r="G103" s="109"/>
    </row>
    <row r="104" spans="1:7">
      <c r="A104" s="294"/>
      <c r="B104" s="293"/>
      <c r="C104" s="409"/>
      <c r="D104" s="293"/>
      <c r="E104" s="81"/>
      <c r="F104" s="15"/>
      <c r="G104" s="15"/>
    </row>
    <row r="105" spans="1:7">
      <c r="A105" s="294"/>
      <c r="B105" s="293"/>
      <c r="C105" s="409"/>
      <c r="D105" s="293"/>
      <c r="E105" s="81"/>
      <c r="F105" s="15"/>
      <c r="G105" s="15"/>
    </row>
    <row r="106" spans="1:7" ht="13">
      <c r="A106" s="294"/>
      <c r="B106" s="293"/>
      <c r="C106" s="408" t="s">
        <v>322</v>
      </c>
      <c r="D106" s="293"/>
      <c r="E106" s="81"/>
      <c r="F106" s="15"/>
      <c r="G106" s="15"/>
    </row>
    <row r="107" spans="1:7">
      <c r="A107" s="294"/>
      <c r="B107" s="293"/>
      <c r="C107" s="409"/>
      <c r="D107" s="293"/>
      <c r="E107" s="81"/>
      <c r="F107" s="15"/>
      <c r="G107" s="15"/>
    </row>
    <row r="108" spans="1:7" ht="25">
      <c r="A108" s="294">
        <f>A103+1</f>
        <v>26</v>
      </c>
      <c r="B108" s="34"/>
      <c r="C108" s="30" t="s">
        <v>323</v>
      </c>
      <c r="D108" s="297"/>
      <c r="E108" s="298"/>
      <c r="G108" s="21"/>
    </row>
    <row r="109" spans="1:7">
      <c r="A109" s="294"/>
      <c r="B109" s="34"/>
      <c r="C109" s="410"/>
      <c r="D109" s="297"/>
      <c r="E109" s="298"/>
      <c r="G109" s="21"/>
    </row>
    <row r="110" spans="1:7">
      <c r="A110" s="294"/>
      <c r="B110" s="34" t="s">
        <v>324</v>
      </c>
      <c r="C110" s="410" t="s">
        <v>325</v>
      </c>
      <c r="D110" s="297" t="s">
        <v>7</v>
      </c>
      <c r="E110" s="298">
        <v>15</v>
      </c>
      <c r="F110" s="109"/>
      <c r="G110" s="21"/>
    </row>
    <row r="111" spans="1:7">
      <c r="A111" s="292"/>
      <c r="B111" s="34"/>
      <c r="C111" s="30"/>
      <c r="D111" s="297"/>
      <c r="E111" s="298"/>
      <c r="F111" s="109"/>
      <c r="G111" s="109"/>
    </row>
    <row r="112" spans="1:7" ht="13">
      <c r="A112" s="295" t="s">
        <v>145</v>
      </c>
      <c r="B112" s="296"/>
      <c r="C112" s="180" t="s">
        <v>391</v>
      </c>
      <c r="D112" s="293"/>
      <c r="E112" s="81"/>
      <c r="F112" s="15"/>
      <c r="G112" s="15"/>
    </row>
    <row r="113" spans="1:7">
      <c r="A113" s="269"/>
      <c r="B113" s="34"/>
      <c r="C113" s="30"/>
      <c r="D113" s="297"/>
      <c r="E113" s="300"/>
      <c r="F113" s="304"/>
      <c r="G113" s="304"/>
    </row>
    <row r="114" spans="1:7" ht="13">
      <c r="A114" s="269"/>
      <c r="B114" s="34"/>
      <c r="C114" s="408" t="s">
        <v>392</v>
      </c>
      <c r="D114" s="297"/>
      <c r="E114" s="300"/>
      <c r="F114" s="304"/>
      <c r="G114" s="304"/>
    </row>
    <row r="115" spans="1:7">
      <c r="A115" s="269"/>
      <c r="B115" s="34"/>
      <c r="C115" s="30"/>
      <c r="D115" s="297"/>
      <c r="E115" s="300"/>
      <c r="F115" s="304"/>
      <c r="G115" s="304"/>
    </row>
    <row r="116" spans="1:7" ht="25">
      <c r="A116" s="310">
        <f>A108+1</f>
        <v>27</v>
      </c>
      <c r="B116" s="311" t="s">
        <v>393</v>
      </c>
      <c r="C116" s="3" t="s">
        <v>394</v>
      </c>
      <c r="D116" s="312" t="s">
        <v>395</v>
      </c>
      <c r="E116" s="300">
        <v>1300</v>
      </c>
      <c r="F116" s="313"/>
      <c r="G116" s="301"/>
    </row>
    <row r="117" spans="1:7">
      <c r="A117" s="2"/>
      <c r="B117" s="314"/>
      <c r="C117" s="3"/>
      <c r="D117" s="312"/>
      <c r="E117" s="300"/>
      <c r="F117" s="315"/>
      <c r="G117" s="316"/>
    </row>
    <row r="118" spans="1:7" ht="25">
      <c r="A118" s="2">
        <f>A116+1</f>
        <v>28</v>
      </c>
      <c r="B118" s="317" t="s">
        <v>396</v>
      </c>
      <c r="C118" s="3" t="s">
        <v>397</v>
      </c>
      <c r="D118" s="312" t="s">
        <v>395</v>
      </c>
      <c r="E118" s="300">
        <v>600</v>
      </c>
      <c r="F118" s="313"/>
      <c r="G118" s="301"/>
    </row>
    <row r="119" spans="1:7">
      <c r="A119" s="2"/>
      <c r="B119" s="318"/>
      <c r="C119" s="3"/>
      <c r="D119" s="306"/>
      <c r="E119" s="300"/>
      <c r="F119" s="315"/>
      <c r="G119" s="316"/>
    </row>
    <row r="120" spans="1:7" ht="37.5">
      <c r="A120" s="2">
        <f>A118+1</f>
        <v>29</v>
      </c>
      <c r="B120" s="106" t="s">
        <v>168</v>
      </c>
      <c r="C120" s="3" t="s">
        <v>398</v>
      </c>
      <c r="D120" s="312" t="s">
        <v>399</v>
      </c>
      <c r="E120" s="300">
        <v>20</v>
      </c>
      <c r="F120" s="319"/>
      <c r="G120" s="15"/>
    </row>
    <row r="121" spans="1:7">
      <c r="A121" s="2"/>
      <c r="B121" s="318"/>
      <c r="C121" s="3"/>
      <c r="D121" s="306"/>
      <c r="E121" s="300"/>
      <c r="F121" s="315"/>
      <c r="G121" s="301"/>
    </row>
    <row r="122" spans="1:7" ht="25">
      <c r="A122" s="2">
        <f>A120+1</f>
        <v>30</v>
      </c>
      <c r="B122" s="41" t="s">
        <v>400</v>
      </c>
      <c r="C122" s="3" t="s">
        <v>190</v>
      </c>
      <c r="D122" s="312" t="s">
        <v>401</v>
      </c>
      <c r="E122" s="300">
        <v>600</v>
      </c>
      <c r="F122" s="313"/>
      <c r="G122" s="301"/>
    </row>
    <row r="123" spans="1:7" ht="13">
      <c r="A123" s="320"/>
      <c r="B123" s="321"/>
      <c r="C123" s="322"/>
      <c r="D123" s="323"/>
      <c r="E123" s="300"/>
      <c r="F123" s="315"/>
      <c r="G123" s="316"/>
    </row>
    <row r="124" spans="1:7" ht="87.5">
      <c r="A124" s="2">
        <f>A122+1</f>
        <v>31</v>
      </c>
      <c r="B124" s="106" t="s">
        <v>402</v>
      </c>
      <c r="C124" s="3" t="s">
        <v>403</v>
      </c>
      <c r="D124" s="306" t="s">
        <v>7</v>
      </c>
      <c r="E124" s="300">
        <v>30</v>
      </c>
      <c r="F124" s="315"/>
      <c r="G124" s="324"/>
    </row>
    <row r="125" spans="1:7" ht="13">
      <c r="A125" s="320"/>
      <c r="B125" s="321"/>
      <c r="C125" s="322"/>
      <c r="D125" s="323"/>
      <c r="E125" s="300"/>
      <c r="F125" s="315"/>
      <c r="G125" s="316"/>
    </row>
    <row r="126" spans="1:7" ht="87.5">
      <c r="A126" s="2">
        <f>A124+1</f>
        <v>32</v>
      </c>
      <c r="B126" s="321"/>
      <c r="C126" s="322" t="s">
        <v>404</v>
      </c>
      <c r="D126" s="323"/>
      <c r="E126" s="300"/>
      <c r="F126" s="315"/>
      <c r="G126" s="316"/>
    </row>
    <row r="127" spans="1:7" ht="13">
      <c r="A127" s="320"/>
      <c r="B127" s="321"/>
      <c r="C127" s="322"/>
      <c r="D127" s="323"/>
      <c r="E127" s="300"/>
      <c r="F127" s="315"/>
      <c r="G127" s="316"/>
    </row>
    <row r="128" spans="1:7">
      <c r="A128" s="320"/>
      <c r="B128" s="106" t="s">
        <v>405</v>
      </c>
      <c r="C128" s="322" t="s">
        <v>406</v>
      </c>
      <c r="D128" s="306" t="s">
        <v>7</v>
      </c>
      <c r="E128" s="300">
        <v>10</v>
      </c>
      <c r="F128" s="315"/>
      <c r="G128" s="324"/>
    </row>
    <row r="129" spans="1:7">
      <c r="A129" s="320"/>
      <c r="C129" s="322"/>
      <c r="D129" s="306"/>
      <c r="E129" s="300"/>
      <c r="F129" s="315"/>
      <c r="G129" s="324"/>
    </row>
    <row r="130" spans="1:7">
      <c r="A130" s="320"/>
      <c r="B130" s="106" t="s">
        <v>407</v>
      </c>
      <c r="C130" s="322" t="s">
        <v>408</v>
      </c>
      <c r="D130" s="306" t="s">
        <v>7</v>
      </c>
      <c r="E130" s="300">
        <v>10</v>
      </c>
      <c r="F130" s="315"/>
      <c r="G130" s="324"/>
    </row>
    <row r="131" spans="1:7">
      <c r="A131" s="320"/>
      <c r="C131" s="322"/>
      <c r="D131" s="306"/>
      <c r="E131" s="300"/>
      <c r="F131" s="315"/>
      <c r="G131" s="324"/>
    </row>
    <row r="132" spans="1:7">
      <c r="A132" s="320"/>
      <c r="B132" s="106" t="s">
        <v>409</v>
      </c>
      <c r="C132" s="322" t="s">
        <v>410</v>
      </c>
      <c r="D132" s="306" t="s">
        <v>7</v>
      </c>
      <c r="E132" s="300">
        <v>100</v>
      </c>
      <c r="F132" s="315"/>
      <c r="G132" s="324"/>
    </row>
    <row r="133" spans="1:7">
      <c r="A133" s="320"/>
      <c r="C133" s="322"/>
      <c r="D133" s="306"/>
      <c r="E133" s="300"/>
      <c r="F133" s="315"/>
      <c r="G133" s="324"/>
    </row>
    <row r="134" spans="1:7" ht="37.5">
      <c r="A134" s="269">
        <f>A126+1</f>
        <v>33</v>
      </c>
      <c r="B134" s="34"/>
      <c r="C134" s="30" t="s">
        <v>411</v>
      </c>
      <c r="D134" s="297"/>
      <c r="E134" s="298"/>
      <c r="F134" s="109"/>
      <c r="G134" s="109"/>
    </row>
    <row r="135" spans="1:7">
      <c r="A135" s="269"/>
      <c r="B135" s="34"/>
      <c r="C135" s="30"/>
      <c r="D135" s="297"/>
      <c r="E135" s="298"/>
      <c r="F135" s="109"/>
      <c r="G135" s="109"/>
    </row>
    <row r="136" spans="1:7">
      <c r="A136" s="269"/>
      <c r="B136" s="34" t="s">
        <v>412</v>
      </c>
      <c r="C136" s="30" t="s">
        <v>413</v>
      </c>
      <c r="D136" s="297" t="s">
        <v>84</v>
      </c>
      <c r="E136" s="298">
        <v>2</v>
      </c>
      <c r="F136" s="109"/>
      <c r="G136" s="324"/>
    </row>
    <row r="137" spans="1:7">
      <c r="A137" s="269"/>
      <c r="B137" s="34"/>
      <c r="C137" s="30"/>
      <c r="D137" s="297"/>
      <c r="E137" s="298"/>
      <c r="F137" s="109"/>
      <c r="G137" s="325"/>
    </row>
    <row r="138" spans="1:7">
      <c r="A138" s="269"/>
      <c r="B138" s="34" t="s">
        <v>414</v>
      </c>
      <c r="C138" s="30" t="s">
        <v>415</v>
      </c>
      <c r="D138" s="297" t="s">
        <v>84</v>
      </c>
      <c r="E138" s="298">
        <v>1</v>
      </c>
      <c r="F138" s="109"/>
      <c r="G138" s="324"/>
    </row>
    <row r="139" spans="1:7" ht="13">
      <c r="A139" s="320"/>
      <c r="B139" s="321"/>
      <c r="C139" s="322"/>
      <c r="D139" s="323"/>
      <c r="E139" s="298"/>
      <c r="F139" s="315"/>
      <c r="G139" s="316"/>
    </row>
    <row r="140" spans="1:7" ht="13">
      <c r="A140" s="269"/>
      <c r="B140" s="34"/>
      <c r="C140" s="408" t="s">
        <v>416</v>
      </c>
      <c r="D140" s="297"/>
      <c r="E140" s="300"/>
      <c r="F140" s="304"/>
      <c r="G140" s="304"/>
    </row>
    <row r="141" spans="1:7">
      <c r="A141" s="269"/>
      <c r="B141" s="34"/>
      <c r="C141" s="30"/>
      <c r="D141" s="297"/>
      <c r="E141" s="300"/>
      <c r="F141" s="304"/>
      <c r="G141" s="304"/>
    </row>
    <row r="142" spans="1:7" ht="25">
      <c r="A142" s="269">
        <f>A134+1</f>
        <v>34</v>
      </c>
      <c r="B142" s="317" t="s">
        <v>138</v>
      </c>
      <c r="C142" s="3" t="s">
        <v>139</v>
      </c>
      <c r="D142" s="312" t="s">
        <v>395</v>
      </c>
      <c r="E142" s="326">
        <v>1500</v>
      </c>
      <c r="F142" s="327"/>
      <c r="G142" s="328"/>
    </row>
    <row r="143" spans="1:7">
      <c r="A143" s="269"/>
      <c r="B143" s="314"/>
      <c r="C143" s="3"/>
      <c r="D143" s="312"/>
      <c r="E143" s="326"/>
      <c r="F143" s="315"/>
      <c r="G143" s="328"/>
    </row>
    <row r="144" spans="1:7" ht="25">
      <c r="A144" s="269">
        <f>A142+1</f>
        <v>35</v>
      </c>
      <c r="B144" s="317" t="s">
        <v>396</v>
      </c>
      <c r="C144" s="3" t="s">
        <v>397</v>
      </c>
      <c r="D144" s="312" t="s">
        <v>395</v>
      </c>
      <c r="E144" s="326">
        <v>800</v>
      </c>
      <c r="F144" s="313"/>
      <c r="G144" s="328"/>
    </row>
    <row r="145" spans="1:7">
      <c r="A145" s="269"/>
      <c r="B145" s="318"/>
      <c r="C145" s="3"/>
      <c r="D145" s="306"/>
      <c r="E145" s="326"/>
      <c r="F145" s="315"/>
      <c r="G145" s="328"/>
    </row>
    <row r="146" spans="1:7" ht="25">
      <c r="A146" s="269">
        <f>A144+1</f>
        <v>36</v>
      </c>
      <c r="B146" s="106" t="s">
        <v>168</v>
      </c>
      <c r="C146" s="3" t="s">
        <v>417</v>
      </c>
      <c r="D146" s="2" t="s">
        <v>399</v>
      </c>
      <c r="E146" s="329">
        <v>30</v>
      </c>
      <c r="F146" s="319"/>
      <c r="G146" s="15"/>
    </row>
    <row r="147" spans="1:7">
      <c r="A147" s="269"/>
      <c r="E147" s="329"/>
      <c r="F147" s="319"/>
      <c r="G147" s="15"/>
    </row>
    <row r="148" spans="1:7" ht="25">
      <c r="A148" s="269">
        <f>A146+1</f>
        <v>37</v>
      </c>
      <c r="B148" s="330" t="s">
        <v>400</v>
      </c>
      <c r="C148" s="3" t="s">
        <v>190</v>
      </c>
      <c r="D148" s="2" t="s">
        <v>399</v>
      </c>
      <c r="E148" s="326">
        <v>600</v>
      </c>
      <c r="F148" s="313"/>
      <c r="G148" s="328"/>
    </row>
    <row r="149" spans="1:7">
      <c r="A149" s="269"/>
      <c r="B149" s="330"/>
      <c r="C149" s="3"/>
      <c r="D149" s="2"/>
      <c r="E149" s="326"/>
      <c r="F149" s="313"/>
      <c r="G149" s="328"/>
    </row>
    <row r="150" spans="1:7" ht="13">
      <c r="A150" s="269"/>
      <c r="B150" s="330"/>
      <c r="C150" s="408" t="s">
        <v>418</v>
      </c>
      <c r="D150" s="2"/>
      <c r="E150" s="326"/>
      <c r="F150" s="313"/>
      <c r="G150" s="328"/>
    </row>
    <row r="151" spans="1:7">
      <c r="A151" s="269"/>
      <c r="B151" s="330"/>
      <c r="C151" s="3"/>
      <c r="D151" s="2"/>
      <c r="E151" s="326"/>
      <c r="F151" s="313"/>
      <c r="G151" s="328"/>
    </row>
    <row r="152" spans="1:7" ht="162.5">
      <c r="A152" s="269">
        <f>A148+1</f>
        <v>38</v>
      </c>
      <c r="B152" s="330" t="s">
        <v>419</v>
      </c>
      <c r="C152" s="3" t="s">
        <v>420</v>
      </c>
      <c r="D152" s="144" t="s">
        <v>84</v>
      </c>
      <c r="E152" s="298">
        <v>3</v>
      </c>
      <c r="F152" s="313"/>
      <c r="G152" s="324"/>
    </row>
    <row r="153" spans="1:7">
      <c r="A153" s="269"/>
      <c r="B153" s="330"/>
      <c r="C153" s="3"/>
      <c r="D153" s="144"/>
      <c r="E153" s="326"/>
      <c r="F153" s="313"/>
      <c r="G153" s="324"/>
    </row>
    <row r="154" spans="1:7" ht="25">
      <c r="A154" s="269">
        <f>A152+1</f>
        <v>39</v>
      </c>
      <c r="B154" s="317" t="s">
        <v>138</v>
      </c>
      <c r="C154" s="3" t="s">
        <v>139</v>
      </c>
      <c r="D154" s="312" t="s">
        <v>395</v>
      </c>
      <c r="E154" s="326">
        <v>600</v>
      </c>
      <c r="F154" s="327"/>
      <c r="G154" s="331"/>
    </row>
    <row r="155" spans="1:7">
      <c r="A155" s="2"/>
      <c r="B155" s="314"/>
      <c r="C155" s="3"/>
      <c r="D155" s="312"/>
      <c r="E155" s="326"/>
      <c r="F155" s="332"/>
      <c r="G155" s="331"/>
    </row>
    <row r="156" spans="1:7" ht="25">
      <c r="A156" s="269">
        <f>A154+1</f>
        <v>40</v>
      </c>
      <c r="B156" s="317" t="s">
        <v>396</v>
      </c>
      <c r="C156" s="3" t="s">
        <v>397</v>
      </c>
      <c r="D156" s="312" t="s">
        <v>395</v>
      </c>
      <c r="E156" s="326">
        <v>360</v>
      </c>
      <c r="F156" s="313"/>
      <c r="G156" s="331"/>
    </row>
    <row r="157" spans="1:7">
      <c r="A157" s="269"/>
      <c r="B157" s="317"/>
      <c r="C157" s="3"/>
      <c r="D157" s="312"/>
      <c r="E157" s="333"/>
      <c r="F157" s="334"/>
      <c r="G157" s="335"/>
    </row>
    <row r="158" spans="1:7" ht="25">
      <c r="A158" s="269">
        <f>A156+1</f>
        <v>41</v>
      </c>
      <c r="B158" s="106" t="s">
        <v>168</v>
      </c>
      <c r="C158" s="3" t="s">
        <v>421</v>
      </c>
      <c r="D158" s="2" t="s">
        <v>399</v>
      </c>
      <c r="E158" s="329">
        <v>20</v>
      </c>
      <c r="F158" s="319"/>
      <c r="G158" s="336"/>
    </row>
    <row r="159" spans="1:7">
      <c r="A159" s="269"/>
      <c r="B159" s="2"/>
      <c r="C159" s="3"/>
      <c r="D159" s="312"/>
      <c r="E159" s="306"/>
      <c r="F159" s="337"/>
      <c r="G159" s="334"/>
    </row>
    <row r="160" spans="1:7" ht="25">
      <c r="A160" s="269">
        <f>A158+1</f>
        <v>42</v>
      </c>
      <c r="B160" s="318" t="s">
        <v>35</v>
      </c>
      <c r="C160" s="338" t="s">
        <v>422</v>
      </c>
      <c r="D160" s="2" t="s">
        <v>399</v>
      </c>
      <c r="E160" s="326">
        <v>40</v>
      </c>
      <c r="F160" s="301"/>
      <c r="G160" s="331"/>
    </row>
    <row r="161" spans="1:17">
      <c r="A161" s="269"/>
      <c r="B161" s="317"/>
      <c r="C161" s="3"/>
      <c r="D161" s="312"/>
      <c r="E161" s="306"/>
      <c r="F161" s="339"/>
      <c r="G161" s="340"/>
    </row>
    <row r="162" spans="1:17" ht="25">
      <c r="A162" s="269">
        <f>A160+1</f>
        <v>43</v>
      </c>
      <c r="B162" s="2" t="s">
        <v>19</v>
      </c>
      <c r="C162" s="3" t="s">
        <v>423</v>
      </c>
      <c r="D162" s="2" t="s">
        <v>399</v>
      </c>
      <c r="E162" s="326">
        <v>70</v>
      </c>
      <c r="F162" s="301"/>
      <c r="G162" s="331"/>
    </row>
    <row r="163" spans="1:17">
      <c r="A163" s="269"/>
      <c r="B163" s="317"/>
      <c r="C163" s="338"/>
      <c r="D163" s="312"/>
      <c r="E163" s="306"/>
      <c r="F163" s="339"/>
      <c r="G163" s="340"/>
    </row>
    <row r="164" spans="1:17" ht="25">
      <c r="A164" s="269">
        <f>A162+1</f>
        <v>44</v>
      </c>
      <c r="B164" s="317" t="s">
        <v>424</v>
      </c>
      <c r="C164" s="3" t="s">
        <v>425</v>
      </c>
      <c r="D164" s="312" t="s">
        <v>401</v>
      </c>
      <c r="E164" s="306">
        <v>100</v>
      </c>
      <c r="F164" s="341"/>
      <c r="G164" s="340"/>
    </row>
    <row r="165" spans="1:17">
      <c r="A165" s="269"/>
      <c r="B165" s="2"/>
      <c r="C165" s="3"/>
      <c r="D165" s="312"/>
      <c r="E165" s="306"/>
      <c r="F165" s="337"/>
      <c r="G165" s="334"/>
    </row>
    <row r="166" spans="1:17" ht="25">
      <c r="A166" s="269">
        <f>A164+1</f>
        <v>45</v>
      </c>
      <c r="B166" s="317" t="s">
        <v>426</v>
      </c>
      <c r="C166" s="3" t="s">
        <v>427</v>
      </c>
      <c r="D166" s="312" t="s">
        <v>428</v>
      </c>
      <c r="E166" s="306">
        <v>300</v>
      </c>
      <c r="F166" s="341"/>
      <c r="G166" s="340"/>
    </row>
    <row r="167" spans="1:17">
      <c r="A167" s="269"/>
      <c r="B167" s="317"/>
      <c r="C167" s="3"/>
      <c r="D167" s="312"/>
      <c r="E167" s="306"/>
      <c r="F167" s="339"/>
      <c r="G167" s="340"/>
    </row>
    <row r="168" spans="1:17" ht="25">
      <c r="A168" s="269">
        <f>A166+1</f>
        <v>46</v>
      </c>
      <c r="B168" s="317" t="s">
        <v>50</v>
      </c>
      <c r="C168" s="3" t="s">
        <v>51</v>
      </c>
      <c r="D168" s="312" t="s">
        <v>428</v>
      </c>
      <c r="E168" s="306">
        <v>150</v>
      </c>
      <c r="F168" s="341"/>
      <c r="G168" s="340"/>
    </row>
    <row r="169" spans="1:17">
      <c r="A169" s="269"/>
      <c r="B169" s="2"/>
      <c r="C169" s="3"/>
      <c r="D169" s="306"/>
      <c r="E169" s="333"/>
      <c r="F169" s="342"/>
      <c r="G169" s="334"/>
    </row>
    <row r="170" spans="1:17" ht="50">
      <c r="A170" s="269">
        <f>A168+1</f>
        <v>47</v>
      </c>
      <c r="B170" s="106" t="s">
        <v>429</v>
      </c>
      <c r="C170" s="3" t="s">
        <v>430</v>
      </c>
      <c r="D170" s="306" t="s">
        <v>300</v>
      </c>
      <c r="E170" s="326">
        <v>10</v>
      </c>
      <c r="F170" s="301"/>
      <c r="G170" s="343">
        <f>F170*E170</f>
        <v>0</v>
      </c>
      <c r="J170" s="144"/>
      <c r="K170" s="144"/>
      <c r="L170" s="144"/>
      <c r="M170" s="144"/>
      <c r="N170" s="144"/>
      <c r="O170" s="144"/>
      <c r="P170" s="11"/>
      <c r="Q170" s="11"/>
    </row>
    <row r="171" spans="1:17">
      <c r="A171" s="106"/>
      <c r="B171" s="344"/>
      <c r="C171" s="322"/>
      <c r="D171" s="345"/>
      <c r="E171" s="346"/>
      <c r="F171" s="327"/>
      <c r="G171" s="325"/>
      <c r="J171" s="306"/>
      <c r="K171" s="347"/>
      <c r="L171" s="347"/>
      <c r="M171" s="347"/>
      <c r="N171" s="306"/>
      <c r="O171" s="348"/>
      <c r="P171" s="11"/>
      <c r="Q171" s="11"/>
    </row>
    <row r="172" spans="1:17" ht="25">
      <c r="A172" s="269">
        <f>A170+1</f>
        <v>48</v>
      </c>
      <c r="B172" s="106" t="s">
        <v>431</v>
      </c>
      <c r="C172" s="3" t="s">
        <v>432</v>
      </c>
      <c r="D172" s="306" t="s">
        <v>433</v>
      </c>
      <c r="E172" s="326">
        <v>2</v>
      </c>
      <c r="F172" s="301"/>
      <c r="G172" s="343">
        <f>F172*E172</f>
        <v>0</v>
      </c>
      <c r="I172" s="11"/>
      <c r="J172" s="11"/>
      <c r="K172" s="11"/>
      <c r="L172" s="11"/>
      <c r="M172" s="11"/>
      <c r="N172" s="11"/>
      <c r="O172" s="11"/>
      <c r="P172" s="11"/>
      <c r="Q172" s="11"/>
    </row>
    <row r="173" spans="1:17">
      <c r="A173" s="269"/>
      <c r="B173" s="330"/>
      <c r="C173" s="3"/>
      <c r="D173" s="144"/>
      <c r="E173" s="326"/>
      <c r="F173" s="313"/>
      <c r="G173" s="324"/>
    </row>
    <row r="174" spans="1:17" ht="13">
      <c r="A174" s="2"/>
      <c r="C174" s="413" t="s">
        <v>434</v>
      </c>
      <c r="D174" s="297"/>
      <c r="E174" s="326"/>
      <c r="F174" s="301"/>
      <c r="G174" s="349"/>
    </row>
    <row r="175" spans="1:17">
      <c r="A175" s="2"/>
      <c r="C175" s="3"/>
      <c r="D175" s="297"/>
      <c r="E175" s="326"/>
      <c r="F175" s="301"/>
      <c r="G175" s="349"/>
    </row>
    <row r="176" spans="1:17" ht="50">
      <c r="A176" s="2">
        <f>A172+1</f>
        <v>49</v>
      </c>
      <c r="B176" s="106" t="s">
        <v>429</v>
      </c>
      <c r="C176" s="3" t="s">
        <v>430</v>
      </c>
      <c r="D176" s="306" t="s">
        <v>300</v>
      </c>
      <c r="E176" s="326">
        <v>32</v>
      </c>
      <c r="F176" s="301"/>
      <c r="G176" s="81">
        <f>F176*E176</f>
        <v>0</v>
      </c>
    </row>
    <row r="177" spans="1:7">
      <c r="A177" s="2"/>
      <c r="C177" s="3"/>
      <c r="D177" s="297"/>
      <c r="E177" s="326"/>
      <c r="F177" s="301"/>
      <c r="G177" s="350"/>
    </row>
    <row r="178" spans="1:7" ht="37.5">
      <c r="A178" s="2">
        <f>A176+1</f>
        <v>50</v>
      </c>
      <c r="B178" s="106" t="s">
        <v>435</v>
      </c>
      <c r="C178" s="3" t="s">
        <v>436</v>
      </c>
      <c r="D178" s="297" t="s">
        <v>84</v>
      </c>
      <c r="E178" s="326">
        <v>2</v>
      </c>
      <c r="F178" s="301"/>
      <c r="G178" s="350">
        <f>F178*E178</f>
        <v>0</v>
      </c>
    </row>
    <row r="179" spans="1:7">
      <c r="A179" s="269"/>
      <c r="B179" s="34"/>
      <c r="C179" s="30"/>
      <c r="D179" s="297"/>
      <c r="E179" s="300"/>
      <c r="F179" s="304"/>
      <c r="G179" s="304"/>
    </row>
    <row r="180" spans="1:7" ht="13">
      <c r="A180" s="295" t="s">
        <v>205</v>
      </c>
      <c r="B180" s="296"/>
      <c r="C180" s="180" t="s">
        <v>206</v>
      </c>
      <c r="D180" s="293"/>
      <c r="E180" s="81"/>
      <c r="F180" s="15"/>
      <c r="G180" s="15"/>
    </row>
    <row r="181" spans="1:7">
      <c r="A181" s="269"/>
      <c r="B181" s="34"/>
      <c r="C181" s="30"/>
      <c r="D181" s="297"/>
      <c r="E181" s="300"/>
      <c r="F181" s="304"/>
      <c r="G181" s="304"/>
    </row>
    <row r="182" spans="1:7" ht="25">
      <c r="A182" s="2">
        <f>A178+1</f>
        <v>51</v>
      </c>
      <c r="B182" s="2" t="s">
        <v>437</v>
      </c>
      <c r="C182" s="3" t="s">
        <v>438</v>
      </c>
      <c r="D182" s="312" t="s">
        <v>213</v>
      </c>
      <c r="E182" s="351">
        <v>1</v>
      </c>
      <c r="F182" s="352"/>
      <c r="G182" s="353">
        <f>F182*E182</f>
        <v>0</v>
      </c>
    </row>
    <row r="183" spans="1:7">
      <c r="A183" s="2"/>
      <c r="B183" s="2"/>
      <c r="C183" s="3"/>
      <c r="D183" s="312"/>
      <c r="E183" s="351"/>
      <c r="F183" s="352"/>
      <c r="G183" s="353"/>
    </row>
    <row r="184" spans="1:7" ht="25">
      <c r="A184" s="2">
        <f>A182+1</f>
        <v>52</v>
      </c>
      <c r="B184" s="2" t="s">
        <v>439</v>
      </c>
      <c r="C184" s="3" t="s">
        <v>440</v>
      </c>
      <c r="D184" s="312" t="s">
        <v>97</v>
      </c>
      <c r="E184" s="351">
        <v>1</v>
      </c>
      <c r="F184" s="352"/>
      <c r="G184" s="353">
        <f>F184*E184</f>
        <v>0</v>
      </c>
    </row>
    <row r="185" spans="1:7">
      <c r="A185" s="106"/>
      <c r="B185" s="317"/>
      <c r="C185" s="414"/>
      <c r="D185" s="312"/>
      <c r="E185" s="351"/>
      <c r="F185" s="354"/>
      <c r="G185" s="353"/>
    </row>
    <row r="186" spans="1:7" ht="75">
      <c r="A186" s="2">
        <f>A184+1</f>
        <v>53</v>
      </c>
      <c r="B186" s="2" t="s">
        <v>499</v>
      </c>
      <c r="C186" s="3" t="s">
        <v>500</v>
      </c>
      <c r="D186" s="312" t="s">
        <v>7</v>
      </c>
      <c r="E186" s="351">
        <v>150</v>
      </c>
      <c r="F186" s="352"/>
      <c r="G186" s="353">
        <f>F186*E186</f>
        <v>0</v>
      </c>
    </row>
    <row r="187" spans="1:7">
      <c r="A187" s="106"/>
      <c r="B187" s="317"/>
      <c r="C187" s="414"/>
      <c r="D187" s="312"/>
      <c r="E187" s="351"/>
      <c r="F187" s="354"/>
      <c r="G187" s="353"/>
    </row>
    <row r="188" spans="1:7" ht="87.5">
      <c r="A188" s="2">
        <f>A186+1</f>
        <v>54</v>
      </c>
      <c r="B188" s="2" t="s">
        <v>501</v>
      </c>
      <c r="C188" s="3" t="s">
        <v>502</v>
      </c>
      <c r="D188" s="312" t="s">
        <v>7</v>
      </c>
      <c r="E188" s="351">
        <v>100</v>
      </c>
      <c r="F188" s="341"/>
      <c r="G188" s="353">
        <f>F188*E188</f>
        <v>0</v>
      </c>
    </row>
    <row r="189" spans="1:7">
      <c r="A189" s="106"/>
      <c r="B189" s="317"/>
      <c r="C189" s="3"/>
      <c r="D189" s="312"/>
      <c r="E189" s="351"/>
      <c r="F189" s="354"/>
      <c r="G189" s="353"/>
    </row>
    <row r="190" spans="1:7" ht="62.5">
      <c r="A190" s="2">
        <f>A188+1</f>
        <v>55</v>
      </c>
      <c r="B190" s="41" t="s">
        <v>441</v>
      </c>
      <c r="C190" s="338" t="s">
        <v>442</v>
      </c>
      <c r="D190" s="103" t="s">
        <v>213</v>
      </c>
      <c r="E190" s="306">
        <v>1</v>
      </c>
      <c r="F190" s="355"/>
      <c r="G190" s="353">
        <f>F190*E190</f>
        <v>0</v>
      </c>
    </row>
    <row r="191" spans="1:7">
      <c r="A191" s="106"/>
      <c r="B191" s="317"/>
      <c r="C191" s="356"/>
      <c r="D191" s="103"/>
      <c r="E191" s="306"/>
      <c r="F191" s="355"/>
      <c r="G191" s="353"/>
    </row>
    <row r="192" spans="1:7" ht="37.5">
      <c r="A192" s="2">
        <f>A190+1</f>
        <v>56</v>
      </c>
      <c r="B192" s="41" t="s">
        <v>443</v>
      </c>
      <c r="C192" s="3" t="s">
        <v>444</v>
      </c>
      <c r="D192" s="312" t="s">
        <v>445</v>
      </c>
      <c r="E192" s="351">
        <v>4</v>
      </c>
      <c r="F192" s="352"/>
      <c r="G192" s="353">
        <f>F192*E192</f>
        <v>0</v>
      </c>
    </row>
    <row r="193" spans="1:7">
      <c r="A193" s="106"/>
      <c r="B193" s="317"/>
      <c r="C193" s="3"/>
      <c r="D193" s="312"/>
      <c r="E193" s="351"/>
      <c r="F193" s="354"/>
      <c r="G193" s="353"/>
    </row>
    <row r="194" spans="1:7" ht="25">
      <c r="A194" s="2">
        <f>A192+1</f>
        <v>57</v>
      </c>
      <c r="B194" s="2" t="s">
        <v>446</v>
      </c>
      <c r="C194" s="356" t="s">
        <v>447</v>
      </c>
      <c r="D194" s="103" t="s">
        <v>84</v>
      </c>
      <c r="E194" s="306">
        <v>1</v>
      </c>
      <c r="F194" s="355"/>
      <c r="G194" s="353">
        <f>F194*E194</f>
        <v>0</v>
      </c>
    </row>
    <row r="195" spans="1:7">
      <c r="A195" s="106"/>
      <c r="B195" s="317"/>
      <c r="C195" s="414"/>
      <c r="D195" s="312"/>
      <c r="E195" s="351"/>
      <c r="F195" s="354"/>
      <c r="G195" s="353"/>
    </row>
    <row r="196" spans="1:7" ht="25">
      <c r="A196" s="2">
        <f>A194+1</f>
        <v>58</v>
      </c>
      <c r="B196" s="2" t="s">
        <v>448</v>
      </c>
      <c r="C196" s="356" t="s">
        <v>449</v>
      </c>
      <c r="D196" s="103" t="s">
        <v>213</v>
      </c>
      <c r="E196" s="306">
        <v>1</v>
      </c>
      <c r="F196" s="355"/>
      <c r="G196" s="353">
        <f>F196*E196</f>
        <v>0</v>
      </c>
    </row>
    <row r="197" spans="1:7">
      <c r="A197" s="106"/>
      <c r="B197" s="317"/>
      <c r="C197" s="3"/>
      <c r="D197" s="312"/>
      <c r="E197" s="351"/>
      <c r="F197" s="357"/>
      <c r="G197" s="353"/>
    </row>
    <row r="198" spans="1:7" ht="25">
      <c r="A198" s="2">
        <f>A196+1</f>
        <v>59</v>
      </c>
      <c r="B198" s="2" t="s">
        <v>450</v>
      </c>
      <c r="C198" s="3" t="s">
        <v>451</v>
      </c>
      <c r="D198" s="312" t="s">
        <v>452</v>
      </c>
      <c r="E198" s="351">
        <v>72</v>
      </c>
      <c r="F198" s="352"/>
      <c r="G198" s="353">
        <f>F198*E198</f>
        <v>0</v>
      </c>
    </row>
    <row r="199" spans="1:7">
      <c r="A199" s="106"/>
      <c r="B199" s="317"/>
      <c r="C199" s="3"/>
      <c r="D199" s="312"/>
      <c r="E199" s="351"/>
      <c r="F199" s="357"/>
      <c r="G199" s="353"/>
    </row>
    <row r="200" spans="1:7" ht="25">
      <c r="A200" s="2">
        <f>A198+1</f>
        <v>60</v>
      </c>
      <c r="B200" s="2" t="s">
        <v>453</v>
      </c>
      <c r="C200" s="3" t="s">
        <v>454</v>
      </c>
      <c r="D200" s="312" t="s">
        <v>7</v>
      </c>
      <c r="E200" s="351">
        <v>250</v>
      </c>
      <c r="F200" s="352"/>
      <c r="G200" s="353">
        <f>E200*F200</f>
        <v>0</v>
      </c>
    </row>
    <row r="201" spans="1:7">
      <c r="A201" s="106"/>
      <c r="B201" s="317"/>
      <c r="C201" s="3"/>
      <c r="D201" s="312"/>
      <c r="E201" s="351"/>
      <c r="F201" s="357"/>
      <c r="G201" s="353"/>
    </row>
    <row r="202" spans="1:7">
      <c r="A202" s="2">
        <f>A200+1</f>
        <v>61</v>
      </c>
      <c r="B202" s="2" t="s">
        <v>503</v>
      </c>
      <c r="C202" s="3" t="s">
        <v>504</v>
      </c>
      <c r="D202" s="312" t="s">
        <v>84</v>
      </c>
      <c r="E202" s="351">
        <v>1</v>
      </c>
      <c r="F202" s="352"/>
      <c r="G202" s="353">
        <f>E202*F202</f>
        <v>0</v>
      </c>
    </row>
    <row r="203" spans="1:7">
      <c r="A203" s="106"/>
      <c r="B203" s="317"/>
      <c r="C203" s="3"/>
      <c r="D203" s="312"/>
      <c r="E203" s="351"/>
      <c r="F203" s="357"/>
      <c r="G203" s="353"/>
    </row>
    <row r="204" spans="1:7" ht="37.5">
      <c r="A204" s="2">
        <f>A202+1</f>
        <v>62</v>
      </c>
      <c r="B204" s="2" t="s">
        <v>455</v>
      </c>
      <c r="C204" s="3" t="s">
        <v>456</v>
      </c>
      <c r="D204" s="312" t="s">
        <v>213</v>
      </c>
      <c r="E204" s="351">
        <v>1</v>
      </c>
      <c r="F204" s="352"/>
      <c r="G204" s="353">
        <f>F204*E204</f>
        <v>0</v>
      </c>
    </row>
    <row r="205" spans="1:7">
      <c r="A205" s="2"/>
      <c r="B205" s="2"/>
      <c r="C205" s="3"/>
      <c r="D205" s="312"/>
      <c r="E205" s="351"/>
      <c r="F205" s="352"/>
      <c r="G205" s="353"/>
    </row>
    <row r="206" spans="1:7" ht="50">
      <c r="A206" s="2">
        <f>A204+1</f>
        <v>63</v>
      </c>
      <c r="B206" s="317" t="s">
        <v>505</v>
      </c>
      <c r="C206" s="3" t="s">
        <v>506</v>
      </c>
      <c r="D206" s="312" t="s">
        <v>7</v>
      </c>
      <c r="E206" s="351">
        <v>180</v>
      </c>
      <c r="F206" s="301"/>
      <c r="G206" s="328">
        <f>F206*E206</f>
        <v>0</v>
      </c>
    </row>
    <row r="207" spans="1:7" ht="14">
      <c r="A207" s="1"/>
      <c r="B207" s="1"/>
      <c r="C207" s="3"/>
      <c r="D207" s="358"/>
      <c r="E207" s="358"/>
      <c r="F207" s="301"/>
      <c r="G207" s="328"/>
    </row>
    <row r="208" spans="1:7" ht="62.5">
      <c r="A208" s="2">
        <f>A206+1</f>
        <v>64</v>
      </c>
      <c r="B208" s="2" t="s">
        <v>507</v>
      </c>
      <c r="C208" s="3" t="s">
        <v>508</v>
      </c>
      <c r="D208" s="312" t="s">
        <v>7</v>
      </c>
      <c r="E208" s="351">
        <v>70</v>
      </c>
      <c r="F208" s="352"/>
      <c r="G208" s="353">
        <f>F208*E208</f>
        <v>0</v>
      </c>
    </row>
    <row r="209" spans="1:7">
      <c r="A209" s="2"/>
      <c r="B209" s="2"/>
      <c r="C209" s="3"/>
      <c r="D209" s="312"/>
      <c r="E209" s="351"/>
      <c r="F209" s="352"/>
      <c r="G209" s="353"/>
    </row>
    <row r="210" spans="1:7" ht="37.5">
      <c r="A210" s="2">
        <f>A208+1</f>
        <v>65</v>
      </c>
      <c r="B210" s="2" t="s">
        <v>509</v>
      </c>
      <c r="C210" s="3" t="s">
        <v>510</v>
      </c>
      <c r="D210" s="292" t="s">
        <v>84</v>
      </c>
      <c r="E210" s="292">
        <v>1</v>
      </c>
      <c r="F210" s="352"/>
      <c r="G210" s="328">
        <f>F210*E210</f>
        <v>0</v>
      </c>
    </row>
    <row r="211" spans="1:7">
      <c r="A211" s="269"/>
      <c r="B211" s="34"/>
      <c r="C211" s="30"/>
      <c r="D211" s="297"/>
      <c r="E211" s="300"/>
      <c r="F211" s="304"/>
      <c r="G211" s="304"/>
    </row>
    <row r="212" spans="1:7" ht="176.5">
      <c r="A212" s="2">
        <f>A210+1</f>
        <v>66</v>
      </c>
      <c r="B212" s="34" t="s">
        <v>457</v>
      </c>
      <c r="C212" s="3" t="s">
        <v>458</v>
      </c>
      <c r="D212" s="297" t="s">
        <v>459</v>
      </c>
      <c r="E212" s="300">
        <v>4</v>
      </c>
      <c r="F212" s="304"/>
      <c r="G212" s="328">
        <f>F212*E212</f>
        <v>0</v>
      </c>
    </row>
    <row r="213" spans="1:7">
      <c r="A213" s="269"/>
      <c r="B213" s="34"/>
      <c r="C213" s="3"/>
      <c r="D213" s="297"/>
      <c r="E213" s="300"/>
      <c r="F213" s="304"/>
      <c r="G213" s="328"/>
    </row>
    <row r="214" spans="1:7" ht="50">
      <c r="A214" s="2">
        <f>A212+1</f>
        <v>67</v>
      </c>
      <c r="B214" s="34" t="s">
        <v>460</v>
      </c>
      <c r="C214" s="3" t="s">
        <v>461</v>
      </c>
      <c r="D214" s="297" t="s">
        <v>7</v>
      </c>
      <c r="E214" s="300">
        <v>200</v>
      </c>
      <c r="F214" s="304"/>
      <c r="G214" s="328">
        <f>F214*E214</f>
        <v>0</v>
      </c>
    </row>
    <row r="215" spans="1:7">
      <c r="A215" s="269"/>
      <c r="B215" s="34"/>
      <c r="C215" s="30"/>
      <c r="D215" s="297"/>
      <c r="E215" s="300"/>
      <c r="F215" s="304"/>
      <c r="G215" s="304"/>
    </row>
    <row r="216" spans="1:7" ht="19.899999999999999" customHeight="1">
      <c r="A216" s="428" t="s">
        <v>56</v>
      </c>
      <c r="B216" s="428"/>
      <c r="C216" s="428"/>
      <c r="D216" s="428"/>
      <c r="E216" s="428"/>
      <c r="F216" s="428"/>
      <c r="G216" s="165">
        <f>SUM(G14:G215)</f>
        <v>0</v>
      </c>
    </row>
    <row r="217" spans="1:7" ht="19.899999999999999" customHeight="1">
      <c r="A217" s="428" t="s">
        <v>166</v>
      </c>
      <c r="B217" s="428"/>
      <c r="C217" s="428"/>
      <c r="D217" s="428"/>
      <c r="E217" s="428"/>
      <c r="F217" s="428"/>
      <c r="G217" s="165">
        <f>G216*3/100</f>
        <v>0</v>
      </c>
    </row>
    <row r="218" spans="1:7" ht="19.899999999999999" customHeight="1">
      <c r="A218" s="428" t="s">
        <v>62</v>
      </c>
      <c r="B218" s="428"/>
      <c r="C218" s="428"/>
      <c r="D218" s="428"/>
      <c r="E218" s="428"/>
      <c r="F218" s="428"/>
      <c r="G218" s="359">
        <f>G217+G216</f>
        <v>0</v>
      </c>
    </row>
    <row r="219" spans="1:7" ht="13">
      <c r="A219" s="129"/>
      <c r="B219" s="129"/>
      <c r="C219" s="185"/>
      <c r="D219" s="129"/>
      <c r="E219" s="129"/>
      <c r="F219" s="129"/>
      <c r="G219" s="127"/>
    </row>
    <row r="220" spans="1:7" ht="13">
      <c r="A220" s="129"/>
      <c r="B220" s="129"/>
      <c r="C220" s="185"/>
      <c r="D220" s="129"/>
      <c r="E220" s="129"/>
      <c r="F220" s="129"/>
      <c r="G220" s="127"/>
    </row>
    <row r="221" spans="1:7" ht="13">
      <c r="A221" s="129"/>
      <c r="B221" s="129"/>
      <c r="C221" s="185"/>
      <c r="D221" s="129"/>
      <c r="E221" s="129"/>
      <c r="F221" s="129"/>
      <c r="G221" s="127"/>
    </row>
    <row r="222" spans="1:7" ht="13">
      <c r="A222" s="129"/>
      <c r="B222" s="129"/>
      <c r="C222" s="185"/>
      <c r="D222" s="129"/>
      <c r="E222" s="129"/>
      <c r="F222" s="129"/>
      <c r="G222" s="127"/>
    </row>
    <row r="223" spans="1:7" ht="13">
      <c r="A223" s="129"/>
      <c r="B223" s="129"/>
      <c r="C223" s="185"/>
      <c r="D223" s="129"/>
      <c r="E223" s="129"/>
      <c r="F223" s="129"/>
      <c r="G223" s="127"/>
    </row>
    <row r="224" spans="1:7" ht="13">
      <c r="A224" s="129"/>
      <c r="B224" s="129"/>
      <c r="C224" s="185"/>
      <c r="D224" s="129"/>
      <c r="E224" s="129"/>
      <c r="F224" s="129"/>
      <c r="G224" s="127"/>
    </row>
    <row r="225" spans="1:7" ht="13">
      <c r="A225" s="129"/>
      <c r="B225" s="129"/>
      <c r="C225" s="185"/>
      <c r="D225" s="129"/>
      <c r="E225" s="129"/>
      <c r="F225" s="129"/>
      <c r="G225" s="127"/>
    </row>
    <row r="226" spans="1:7" ht="13">
      <c r="A226" s="129"/>
      <c r="B226" s="129"/>
      <c r="C226" s="185"/>
      <c r="D226" s="129"/>
      <c r="E226" s="129"/>
      <c r="F226" s="129"/>
      <c r="G226" s="127"/>
    </row>
    <row r="227" spans="1:7" ht="13">
      <c r="A227" s="129"/>
      <c r="B227" s="129"/>
      <c r="C227" s="185"/>
      <c r="D227" s="129"/>
      <c r="E227" s="129"/>
      <c r="F227" s="129"/>
      <c r="G227" s="127"/>
    </row>
    <row r="228" spans="1:7" ht="13">
      <c r="A228" s="129"/>
      <c r="B228" s="129"/>
      <c r="C228" s="185"/>
      <c r="D228" s="129"/>
      <c r="E228" s="129"/>
      <c r="F228" s="129"/>
      <c r="G228" s="127"/>
    </row>
    <row r="229" spans="1:7" ht="13">
      <c r="A229" s="269"/>
      <c r="B229" s="34"/>
      <c r="C229" s="407" t="s">
        <v>14</v>
      </c>
      <c r="D229" s="297"/>
      <c r="E229" s="300"/>
      <c r="F229" s="304"/>
      <c r="G229" s="304"/>
    </row>
    <row r="230" spans="1:7">
      <c r="A230" s="269"/>
      <c r="B230" s="34"/>
      <c r="C230" s="30"/>
      <c r="D230" s="297"/>
      <c r="E230" s="300"/>
      <c r="F230" s="304"/>
      <c r="G230" s="304"/>
    </row>
    <row r="231" spans="1:7" ht="13">
      <c r="A231" s="137"/>
      <c r="B231" s="137"/>
      <c r="C231" s="186" t="s">
        <v>15</v>
      </c>
      <c r="D231" s="137"/>
      <c r="E231" s="88"/>
      <c r="F231" s="15"/>
      <c r="G231" s="301"/>
    </row>
    <row r="232" spans="1:7" ht="13">
      <c r="A232" s="137"/>
      <c r="B232" s="137"/>
      <c r="C232" s="187"/>
      <c r="D232" s="137"/>
      <c r="E232" s="88"/>
      <c r="F232" s="15"/>
      <c r="G232" s="301"/>
    </row>
    <row r="233" spans="1:7" ht="50">
      <c r="A233" s="140"/>
      <c r="B233" s="140"/>
      <c r="C233" s="139" t="s">
        <v>16</v>
      </c>
      <c r="D233" s="140"/>
      <c r="E233" s="81"/>
      <c r="F233" s="15"/>
      <c r="G233" s="301"/>
    </row>
    <row r="234" spans="1:7">
      <c r="A234" s="269"/>
      <c r="B234" s="34"/>
      <c r="C234" s="30"/>
      <c r="D234" s="297"/>
      <c r="E234" s="300"/>
      <c r="F234" s="304"/>
      <c r="G234" s="304"/>
    </row>
    <row r="235" spans="1:7" ht="13">
      <c r="A235" s="295" t="s">
        <v>268</v>
      </c>
      <c r="B235" s="296"/>
      <c r="C235" s="180" t="s">
        <v>199</v>
      </c>
      <c r="D235" s="293"/>
      <c r="E235" s="81"/>
      <c r="F235" s="15"/>
      <c r="G235" s="15"/>
    </row>
    <row r="236" spans="1:7">
      <c r="B236" s="103"/>
      <c r="D236" s="103"/>
      <c r="E236" s="103"/>
      <c r="F236" s="103"/>
      <c r="G236" s="103"/>
    </row>
    <row r="237" spans="1:7" ht="13">
      <c r="A237" s="269"/>
      <c r="B237" s="34"/>
      <c r="C237" s="408" t="s">
        <v>322</v>
      </c>
      <c r="D237" s="297"/>
      <c r="E237" s="298"/>
      <c r="F237" s="109"/>
      <c r="G237" s="109"/>
    </row>
    <row r="238" spans="1:7" ht="13">
      <c r="A238" s="269"/>
      <c r="B238" s="34"/>
      <c r="C238" s="415" t="s">
        <v>462</v>
      </c>
      <c r="D238" s="297"/>
      <c r="E238" s="298"/>
      <c r="F238" s="109"/>
      <c r="G238" s="109"/>
    </row>
    <row r="239" spans="1:7" ht="13">
      <c r="A239" s="269"/>
      <c r="B239" s="34"/>
      <c r="C239" s="415"/>
      <c r="D239" s="297"/>
      <c r="E239" s="298"/>
      <c r="F239" s="109"/>
      <c r="G239" s="109"/>
    </row>
    <row r="240" spans="1:7" ht="50">
      <c r="A240" s="106">
        <f>A214+1</f>
        <v>68</v>
      </c>
      <c r="B240" s="106" t="s">
        <v>98</v>
      </c>
      <c r="C240" s="30" t="s">
        <v>463</v>
      </c>
      <c r="D240" s="306"/>
      <c r="E240" s="360"/>
      <c r="F240" s="360"/>
      <c r="G240" s="360"/>
    </row>
    <row r="241" spans="1:7">
      <c r="B241" s="103"/>
      <c r="C241" s="30"/>
      <c r="D241" s="306"/>
      <c r="E241" s="306"/>
      <c r="F241" s="360"/>
      <c r="G241" s="360"/>
    </row>
    <row r="242" spans="1:7">
      <c r="B242" s="106" t="s">
        <v>2</v>
      </c>
      <c r="C242" s="30" t="s">
        <v>464</v>
      </c>
      <c r="D242" s="306" t="s">
        <v>84</v>
      </c>
      <c r="E242" s="360">
        <v>3</v>
      </c>
      <c r="G242" s="21">
        <f>E242*F242</f>
        <v>0</v>
      </c>
    </row>
    <row r="243" spans="1:7">
      <c r="C243" s="30"/>
      <c r="D243" s="306"/>
      <c r="E243" s="360"/>
      <c r="G243" s="21"/>
    </row>
    <row r="244" spans="1:7">
      <c r="B244" s="106" t="s">
        <v>3</v>
      </c>
      <c r="C244" s="30" t="s">
        <v>465</v>
      </c>
      <c r="D244" s="306" t="s">
        <v>84</v>
      </c>
      <c r="E244" s="360">
        <v>1</v>
      </c>
      <c r="G244" s="21">
        <f>E244*F244</f>
        <v>0</v>
      </c>
    </row>
    <row r="245" spans="1:7">
      <c r="C245" s="30"/>
      <c r="D245" s="306"/>
      <c r="E245" s="360"/>
      <c r="G245" s="21"/>
    </row>
    <row r="246" spans="1:7" ht="13">
      <c r="A246" s="295" t="s">
        <v>301</v>
      </c>
      <c r="C246" s="180" t="s">
        <v>333</v>
      </c>
      <c r="D246" s="306"/>
      <c r="E246" s="360"/>
      <c r="G246" s="21"/>
    </row>
    <row r="247" spans="1:7">
      <c r="C247" s="30"/>
      <c r="D247" s="306"/>
      <c r="E247" s="360"/>
      <c r="G247" s="21"/>
    </row>
    <row r="248" spans="1:7" ht="13">
      <c r="A248" s="33"/>
      <c r="B248" s="140"/>
      <c r="C248" s="186" t="s">
        <v>334</v>
      </c>
      <c r="D248" s="140"/>
      <c r="E248" s="81"/>
      <c r="F248" s="15"/>
      <c r="G248" s="301"/>
    </row>
    <row r="249" spans="1:7" ht="13">
      <c r="A249" s="143"/>
      <c r="B249" s="241"/>
      <c r="C249" s="415" t="s">
        <v>462</v>
      </c>
      <c r="D249" s="241"/>
      <c r="E249" s="361"/>
      <c r="F249" s="362"/>
      <c r="G249" s="363"/>
    </row>
    <row r="250" spans="1:7">
      <c r="A250" s="269"/>
      <c r="B250" s="32"/>
      <c r="C250" s="139"/>
      <c r="D250" s="140"/>
      <c r="E250" s="309"/>
      <c r="F250" s="15"/>
      <c r="G250" s="301"/>
    </row>
    <row r="251" spans="1:7" ht="37.5">
      <c r="A251" s="269">
        <f>A240+1</f>
        <v>69</v>
      </c>
      <c r="B251" s="106" t="s">
        <v>303</v>
      </c>
      <c r="C251" s="3" t="s">
        <v>466</v>
      </c>
      <c r="D251" s="297" t="s">
        <v>84</v>
      </c>
      <c r="E251" s="309">
        <v>3</v>
      </c>
      <c r="F251" s="15"/>
      <c r="G251" s="301">
        <f>E251*F251</f>
        <v>0</v>
      </c>
    </row>
    <row r="252" spans="1:7">
      <c r="A252" s="269"/>
      <c r="C252" s="3"/>
      <c r="D252" s="297"/>
      <c r="E252" s="309"/>
      <c r="F252" s="15"/>
      <c r="G252" s="301"/>
    </row>
    <row r="253" spans="1:7" ht="13">
      <c r="A253" s="269"/>
      <c r="B253" s="34"/>
      <c r="C253" s="408" t="s">
        <v>322</v>
      </c>
      <c r="D253" s="297"/>
      <c r="E253" s="298"/>
      <c r="F253" s="109"/>
      <c r="G253" s="109"/>
    </row>
    <row r="254" spans="1:7" ht="13">
      <c r="A254" s="269"/>
      <c r="B254" s="34"/>
      <c r="C254" s="415" t="s">
        <v>462</v>
      </c>
      <c r="D254" s="297"/>
      <c r="E254" s="298"/>
      <c r="F254" s="109"/>
      <c r="G254" s="109"/>
    </row>
    <row r="255" spans="1:7" ht="13">
      <c r="A255" s="269"/>
      <c r="B255" s="34"/>
      <c r="C255" s="415"/>
      <c r="D255" s="297"/>
      <c r="E255" s="298"/>
      <c r="F255" s="109"/>
      <c r="G255" s="109"/>
    </row>
    <row r="256" spans="1:7" ht="50">
      <c r="A256" s="106">
        <f>A251+1</f>
        <v>70</v>
      </c>
      <c r="B256" s="106" t="s">
        <v>305</v>
      </c>
      <c r="C256" s="30" t="s">
        <v>463</v>
      </c>
      <c r="D256" s="306"/>
      <c r="E256" s="360"/>
      <c r="F256" s="360"/>
      <c r="G256" s="360"/>
    </row>
    <row r="257" spans="1:7">
      <c r="B257" s="103"/>
      <c r="C257" s="30"/>
      <c r="D257" s="306"/>
      <c r="E257" s="306"/>
      <c r="F257" s="360"/>
      <c r="G257" s="360"/>
    </row>
    <row r="258" spans="1:7">
      <c r="B258" s="106" t="s">
        <v>2</v>
      </c>
      <c r="C258" s="30" t="s">
        <v>464</v>
      </c>
      <c r="D258" s="306" t="s">
        <v>84</v>
      </c>
      <c r="E258" s="360">
        <v>1</v>
      </c>
      <c r="G258" s="21">
        <f>E258*F258</f>
        <v>0</v>
      </c>
    </row>
    <row r="259" spans="1:7">
      <c r="A259" s="269"/>
      <c r="B259" s="34"/>
      <c r="C259" s="30"/>
      <c r="D259" s="297"/>
      <c r="E259" s="300"/>
      <c r="F259" s="304"/>
      <c r="G259" s="304"/>
    </row>
    <row r="260" spans="1:7">
      <c r="A260" s="269"/>
      <c r="B260" s="34"/>
      <c r="C260" s="30"/>
      <c r="D260" s="297"/>
      <c r="E260" s="300"/>
      <c r="F260" s="304"/>
      <c r="G260" s="304"/>
    </row>
    <row r="261" spans="1:7">
      <c r="A261" s="269"/>
      <c r="B261" s="34"/>
      <c r="C261" s="30"/>
      <c r="D261" s="297"/>
      <c r="E261" s="300"/>
      <c r="F261" s="304"/>
      <c r="G261" s="304"/>
    </row>
    <row r="262" spans="1:7">
      <c r="A262" s="269"/>
      <c r="B262" s="34"/>
      <c r="C262" s="30"/>
      <c r="D262" s="297"/>
      <c r="E262" s="300"/>
      <c r="F262" s="304"/>
      <c r="G262" s="304"/>
    </row>
    <row r="263" spans="1:7">
      <c r="A263" s="269"/>
      <c r="B263" s="34"/>
      <c r="C263" s="30"/>
      <c r="D263" s="297"/>
      <c r="E263" s="300"/>
      <c r="F263" s="304"/>
      <c r="G263" s="304"/>
    </row>
    <row r="264" spans="1:7">
      <c r="A264" s="269"/>
      <c r="B264" s="34"/>
      <c r="C264" s="30"/>
      <c r="D264" s="297"/>
      <c r="E264" s="300"/>
      <c r="F264" s="304"/>
      <c r="G264" s="304"/>
    </row>
    <row r="265" spans="1:7">
      <c r="A265" s="269"/>
      <c r="B265" s="34"/>
      <c r="C265" s="30"/>
      <c r="D265" s="297"/>
      <c r="E265" s="300"/>
      <c r="F265" s="304"/>
      <c r="G265" s="304"/>
    </row>
    <row r="266" spans="1:7">
      <c r="A266" s="269"/>
      <c r="B266" s="34"/>
      <c r="C266" s="30"/>
      <c r="D266" s="297"/>
      <c r="E266" s="300"/>
      <c r="F266" s="304"/>
      <c r="G266" s="304"/>
    </row>
    <row r="267" spans="1:7">
      <c r="A267" s="269"/>
      <c r="B267" s="34"/>
      <c r="C267" s="30"/>
      <c r="D267" s="297"/>
      <c r="E267" s="300"/>
      <c r="F267" s="304"/>
      <c r="G267" s="304"/>
    </row>
    <row r="268" spans="1:7">
      <c r="A268" s="269"/>
      <c r="B268" s="34"/>
      <c r="C268" s="30"/>
      <c r="D268" s="297"/>
      <c r="E268" s="300"/>
      <c r="F268" s="304"/>
      <c r="G268" s="304"/>
    </row>
    <row r="269" spans="1:7">
      <c r="A269" s="269"/>
      <c r="B269" s="34"/>
      <c r="C269" s="30"/>
      <c r="D269" s="297"/>
      <c r="E269" s="300"/>
      <c r="F269" s="304"/>
      <c r="G269" s="304"/>
    </row>
    <row r="270" spans="1:7">
      <c r="A270" s="269"/>
      <c r="B270" s="34"/>
      <c r="C270" s="30"/>
      <c r="D270" s="297"/>
      <c r="E270" s="300"/>
      <c r="F270" s="304"/>
      <c r="G270" s="304"/>
    </row>
    <row r="271" spans="1:7">
      <c r="A271" s="269"/>
      <c r="B271" s="34"/>
      <c r="C271" s="30"/>
      <c r="D271" s="297"/>
      <c r="E271" s="300"/>
      <c r="F271" s="304"/>
      <c r="G271" s="304"/>
    </row>
    <row r="272" spans="1:7">
      <c r="A272" s="269"/>
      <c r="B272" s="34"/>
      <c r="C272" s="30"/>
      <c r="D272" s="297"/>
      <c r="E272" s="300"/>
      <c r="F272" s="304"/>
      <c r="G272" s="304"/>
    </row>
    <row r="273" spans="1:7">
      <c r="A273" s="269"/>
      <c r="B273" s="34"/>
      <c r="C273" s="30"/>
      <c r="D273" s="297"/>
      <c r="E273" s="300"/>
      <c r="F273" s="304"/>
      <c r="G273" s="304"/>
    </row>
    <row r="274" spans="1:7" ht="13">
      <c r="A274" s="295" t="s">
        <v>471</v>
      </c>
      <c r="B274" s="296"/>
      <c r="C274" s="180" t="s">
        <v>391</v>
      </c>
      <c r="D274" s="293"/>
      <c r="E274" s="81"/>
      <c r="F274" s="15"/>
      <c r="G274" s="15"/>
    </row>
    <row r="275" spans="1:7">
      <c r="A275" s="269"/>
      <c r="B275" s="34"/>
      <c r="C275" s="30"/>
      <c r="D275" s="297"/>
      <c r="E275" s="300"/>
      <c r="F275" s="304"/>
      <c r="G275" s="304"/>
    </row>
    <row r="276" spans="1:7" ht="13">
      <c r="A276" s="269"/>
      <c r="B276" s="34"/>
      <c r="C276" s="408" t="s">
        <v>416</v>
      </c>
      <c r="D276" s="297"/>
      <c r="E276" s="300"/>
      <c r="F276" s="304"/>
      <c r="G276" s="304"/>
    </row>
    <row r="277" spans="1:7" ht="13">
      <c r="A277" s="269"/>
      <c r="B277" s="34"/>
      <c r="C277" s="415" t="s">
        <v>462</v>
      </c>
      <c r="D277" s="297"/>
      <c r="E277" s="300"/>
      <c r="F277" s="304"/>
      <c r="G277" s="304"/>
    </row>
    <row r="278" spans="1:7" ht="13">
      <c r="A278" s="269"/>
      <c r="B278" s="34"/>
      <c r="C278" s="408"/>
      <c r="D278" s="297"/>
      <c r="E278" s="300"/>
      <c r="F278" s="304"/>
      <c r="G278" s="304"/>
    </row>
    <row r="279" spans="1:7" ht="87.5">
      <c r="A279" s="2">
        <f>A256+1</f>
        <v>71</v>
      </c>
      <c r="B279" s="32" t="s">
        <v>307</v>
      </c>
      <c r="C279" s="3" t="s">
        <v>467</v>
      </c>
      <c r="D279" s="140"/>
      <c r="E279" s="300"/>
      <c r="F279" s="15"/>
      <c r="G279" s="316"/>
    </row>
    <row r="280" spans="1:7">
      <c r="A280" s="140"/>
      <c r="B280" s="269"/>
      <c r="C280" s="139"/>
      <c r="D280" s="140"/>
      <c r="E280" s="300"/>
      <c r="F280" s="15"/>
      <c r="G280" s="316"/>
    </row>
    <row r="281" spans="1:7">
      <c r="A281" s="140"/>
      <c r="B281" s="306" t="s">
        <v>2</v>
      </c>
      <c r="C281" s="179" t="s">
        <v>468</v>
      </c>
      <c r="D281" s="306" t="s">
        <v>7</v>
      </c>
      <c r="E281" s="300">
        <v>10</v>
      </c>
      <c r="F281" s="315"/>
      <c r="G281" s="324">
        <f>E281*F281</f>
        <v>0</v>
      </c>
    </row>
    <row r="282" spans="1:7">
      <c r="A282" s="364"/>
      <c r="B282" s="293"/>
      <c r="D282" s="293"/>
      <c r="E282" s="348"/>
      <c r="F282" s="365"/>
      <c r="G282" s="324"/>
    </row>
    <row r="283" spans="1:7">
      <c r="A283" s="364"/>
      <c r="B283" s="306" t="s">
        <v>3</v>
      </c>
      <c r="C283" s="179" t="s">
        <v>469</v>
      </c>
      <c r="D283" s="306" t="s">
        <v>7</v>
      </c>
      <c r="E283" s="300">
        <v>100</v>
      </c>
      <c r="F283" s="315"/>
      <c r="G283" s="324">
        <f>E283*F283</f>
        <v>0</v>
      </c>
    </row>
    <row r="284" spans="1:7">
      <c r="A284" s="364"/>
      <c r="B284" s="306"/>
      <c r="D284" s="306"/>
      <c r="E284" s="300"/>
      <c r="F284" s="315"/>
      <c r="G284" s="324"/>
    </row>
    <row r="285" spans="1:7" ht="13">
      <c r="A285" s="364"/>
      <c r="B285" s="306"/>
      <c r="C285" s="413" t="s">
        <v>434</v>
      </c>
      <c r="D285" s="306"/>
      <c r="E285" s="300"/>
      <c r="F285" s="315"/>
      <c r="G285" s="324"/>
    </row>
    <row r="286" spans="1:7" ht="13">
      <c r="A286" s="364"/>
      <c r="B286" s="306"/>
      <c r="C286" s="415" t="s">
        <v>462</v>
      </c>
      <c r="D286" s="306"/>
      <c r="E286" s="300"/>
      <c r="F286" s="315"/>
      <c r="G286" s="324"/>
    </row>
    <row r="287" spans="1:7" ht="13">
      <c r="A287" s="364"/>
      <c r="B287" s="306"/>
      <c r="C287" s="413"/>
      <c r="D287" s="306"/>
      <c r="E287" s="300"/>
      <c r="F287" s="315"/>
      <c r="G287" s="324"/>
    </row>
    <row r="288" spans="1:7" ht="37.5">
      <c r="A288" s="106">
        <f>A279+1</f>
        <v>72</v>
      </c>
      <c r="B288" s="32" t="s">
        <v>309</v>
      </c>
      <c r="C288" s="30" t="s">
        <v>470</v>
      </c>
      <c r="D288" s="306" t="s">
        <v>213</v>
      </c>
      <c r="E288" s="306">
        <v>2</v>
      </c>
      <c r="G288" s="301">
        <f>E288*F288</f>
        <v>0</v>
      </c>
    </row>
    <row r="289" spans="1:7">
      <c r="B289" s="103"/>
      <c r="C289" s="30"/>
      <c r="D289" s="306"/>
      <c r="E289" s="306"/>
      <c r="F289" s="360"/>
      <c r="G289" s="366"/>
    </row>
    <row r="290" spans="1:7" ht="13">
      <c r="A290" s="295" t="s">
        <v>496</v>
      </c>
      <c r="B290" s="296"/>
      <c r="C290" s="180" t="s">
        <v>206</v>
      </c>
      <c r="D290" s="293"/>
      <c r="E290" s="81"/>
      <c r="F290" s="15"/>
      <c r="G290" s="15"/>
    </row>
    <row r="291" spans="1:7" ht="13">
      <c r="A291" s="292"/>
      <c r="B291" s="293"/>
      <c r="C291" s="415" t="s">
        <v>472</v>
      </c>
      <c r="D291" s="293"/>
      <c r="E291" s="81"/>
      <c r="F291" s="15"/>
      <c r="G291" s="15"/>
    </row>
    <row r="292" spans="1:7">
      <c r="A292" s="292"/>
      <c r="B292" s="293"/>
      <c r="C292" s="409"/>
      <c r="D292" s="293"/>
      <c r="E292" s="81"/>
      <c r="F292" s="15"/>
      <c r="G292" s="15"/>
    </row>
    <row r="293" spans="1:7">
      <c r="A293" s="2">
        <f>A288+1</f>
        <v>73</v>
      </c>
      <c r="B293" s="2" t="s">
        <v>311</v>
      </c>
      <c r="C293" s="3" t="s">
        <v>511</v>
      </c>
      <c r="D293" s="292" t="s">
        <v>7</v>
      </c>
      <c r="E293" s="292">
        <v>250</v>
      </c>
      <c r="G293" s="301">
        <f>E293*F293</f>
        <v>0</v>
      </c>
    </row>
    <row r="294" spans="1:7" ht="13">
      <c r="A294" s="367"/>
      <c r="B294" s="368"/>
      <c r="C294" s="407"/>
      <c r="D294" s="368"/>
      <c r="E294" s="88"/>
      <c r="F294" s="15"/>
      <c r="G294" s="15"/>
    </row>
    <row r="295" spans="1:7" ht="19.899999999999999" customHeight="1">
      <c r="A295" s="428" t="s">
        <v>17</v>
      </c>
      <c r="B295" s="428"/>
      <c r="C295" s="428"/>
      <c r="D295" s="428"/>
      <c r="E295" s="428"/>
      <c r="F295" s="428"/>
      <c r="G295" s="165">
        <f>SUM(G239:G294)</f>
        <v>0</v>
      </c>
    </row>
    <row r="296" spans="1:7" ht="19.899999999999999" customHeight="1">
      <c r="A296" s="445" t="s">
        <v>473</v>
      </c>
      <c r="B296" s="445"/>
      <c r="C296" s="445"/>
      <c r="D296" s="445"/>
      <c r="E296" s="445"/>
      <c r="F296" s="445"/>
      <c r="G296" s="165">
        <f>G218+G295</f>
        <v>0</v>
      </c>
    </row>
  </sheetData>
  <mergeCells count="10">
    <mergeCell ref="A4:G4"/>
    <mergeCell ref="A5:G5"/>
    <mergeCell ref="A7:G7"/>
    <mergeCell ref="A1:G1"/>
    <mergeCell ref="A3:G3"/>
    <mergeCell ref="A296:F296"/>
    <mergeCell ref="A216:F216"/>
    <mergeCell ref="A217:F217"/>
    <mergeCell ref="A218:F218"/>
    <mergeCell ref="A295:F295"/>
  </mergeCells>
  <printOptions horizontalCentered="1"/>
  <pageMargins left="0.75" right="0.5" top="0.75" bottom="0.75" header="0.3" footer="0.3"/>
  <pageSetup paperSize="9" scale="90" orientation="portrait" r:id="rId1"/>
  <headerFooter>
    <oddHeader>&amp;R&amp;9GPS No. 01 Seni Gumbat, Kohat 
Plumbing Works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GPS Seni Gumbat , Kohat-Civil</vt:lpstr>
      <vt:lpstr>Electrical &amp; Solarization</vt:lpstr>
      <vt:lpstr>Plumbing</vt:lpstr>
      <vt:lpstr>'Electrical &amp; Solarization'!Print_Area</vt:lpstr>
      <vt:lpstr>'GPS Seni Gumbat , Kohat-Civil'!Print_Area</vt:lpstr>
      <vt:lpstr>Plumbing!Print_Area</vt:lpstr>
      <vt:lpstr>Summary!Print_Area</vt:lpstr>
      <vt:lpstr>'Electrical &amp; Solarization'!Print_Titles</vt:lpstr>
      <vt:lpstr>'GPS Seni Gumbat , Kohat-Civil'!Print_Titles</vt:lpstr>
      <vt:lpstr>Plumbing!Print_Titles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NESPAK</dc:creator>
  <cp:lastModifiedBy>Fredah Zawedde</cp:lastModifiedBy>
  <cp:lastPrinted>2023-11-07T05:16:45Z</cp:lastPrinted>
  <dcterms:created xsi:type="dcterms:W3CDTF">2005-10-26T08:53:07Z</dcterms:created>
  <dcterms:modified xsi:type="dcterms:W3CDTF">2024-03-11T20:39:25Z</dcterms:modified>
</cp:coreProperties>
</file>