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K:\Supply Chain\2023\PROCUREMENT\REQUEST FOR PROPOSAL\RFP-SOQ-2023-006\TENDER PACK\"/>
    </mc:Choice>
  </mc:AlternateContent>
  <xr:revisionPtr revIDLastSave="0" documentId="13_ncr:1_{0A027C80-02A8-4782-80DB-7553FF6748B5}" xr6:coauthVersionLast="47" xr6:coauthVersionMax="47" xr10:uidLastSave="{00000000-0000-0000-0000-000000000000}"/>
  <bookViews>
    <workbookView xWindow="-110" yWindow="-110" windowWidth="25820" windowHeight="13900" xr2:uid="{0853EFA8-D18E-4CFF-B7E5-5947410CE1B6}"/>
  </bookViews>
  <sheets>
    <sheet name="Detailed Price List" sheetId="1" r:id="rId1"/>
  </sheets>
  <externalReferences>
    <externalReference r:id="rId2"/>
  </externalReferences>
  <definedNames>
    <definedName name="_xlnm.Print_Area" localSheetId="0">'Detailed Price List'!$A$1:$F$197</definedName>
    <definedName name="_xlnm.Print_Titles" localSheetId="0">'Detailed Price List'!$2:$3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7" i="1" l="1"/>
  <c r="C184" i="1"/>
  <c r="C183" i="1"/>
  <c r="C181" i="1"/>
  <c r="C180" i="1"/>
  <c r="C179" i="1"/>
  <c r="C177" i="1"/>
  <c r="C176" i="1"/>
  <c r="C174" i="1"/>
  <c r="C173" i="1"/>
  <c r="C172" i="1"/>
  <c r="C171" i="1"/>
  <c r="C170" i="1"/>
  <c r="C169" i="1"/>
  <c r="D168" i="1"/>
  <c r="C168" i="1"/>
  <c r="D167" i="1"/>
  <c r="C167" i="1"/>
  <c r="D166" i="1"/>
  <c r="C166" i="1"/>
  <c r="C165" i="1"/>
  <c r="J159" i="1"/>
  <c r="C159" i="1"/>
  <c r="J158" i="1"/>
  <c r="C158" i="1"/>
  <c r="C157" i="1"/>
  <c r="C66" i="1"/>
  <c r="C62" i="1"/>
  <c r="C60" i="1"/>
  <c r="C58" i="1"/>
  <c r="C54" i="1"/>
  <c r="C56" i="1" s="1"/>
  <c r="C52" i="1"/>
  <c r="C50" i="1"/>
  <c r="C48" i="1"/>
  <c r="C44" i="1"/>
  <c r="C42" i="1"/>
  <c r="C40" i="1"/>
  <c r="C38" i="1"/>
  <c r="C36" i="1"/>
  <c r="C34" i="1"/>
  <c r="C32" i="1"/>
  <c r="C30" i="1"/>
  <c r="C28" i="1"/>
  <c r="C26" i="1"/>
  <c r="C24" i="1"/>
  <c r="C22" i="1"/>
  <c r="C20" i="1"/>
  <c r="C18" i="1"/>
  <c r="C15" i="1"/>
  <c r="C14" i="1"/>
  <c r="C16" i="1" s="1"/>
  <c r="C13" i="1"/>
  <c r="C12" i="1"/>
  <c r="C11" i="1"/>
  <c r="C8" i="1"/>
  <c r="C6" i="1"/>
  <c r="C185" i="1" l="1"/>
</calcChain>
</file>

<file path=xl/sharedStrings.xml><?xml version="1.0" encoding="utf-8"?>
<sst xmlns="http://schemas.openxmlformats.org/spreadsheetml/2006/main" count="303" uniqueCount="160">
  <si>
    <t>Details of Addional classrooms , Science Labs , Toilets and Boundary-wall  in RVs in Loralai Balochistan</t>
  </si>
  <si>
    <t>Description of Items</t>
  </si>
  <si>
    <t xml:space="preserve">Quantity </t>
  </si>
  <si>
    <t xml:space="preserve">Unit </t>
  </si>
  <si>
    <t>Rate (Rs)</t>
  </si>
  <si>
    <t>Amount (Rs)</t>
  </si>
  <si>
    <t>Construction of Science Lab</t>
  </si>
  <si>
    <r>
      <rPr>
        <b/>
        <sz val="12"/>
        <rFont val="Calibri Light"/>
        <family val="2"/>
        <scheme val="major"/>
      </rPr>
      <t xml:space="preserve">Excavation in foundation </t>
    </r>
    <r>
      <rPr>
        <sz val="12"/>
        <rFont val="Calibri Light"/>
        <family val="2"/>
        <scheme val="major"/>
      </rPr>
      <t>of buildings and bridges,including layout, dressing, refilling around structures with,excavated earth, watering &amp; ramming lead upto 100 ft.,(30m) &amp; lift upto 5 ft. (1.5m)</t>
    </r>
  </si>
  <si>
    <t>Excavation</t>
  </si>
  <si>
    <t>Cft</t>
  </si>
  <si>
    <r>
      <rPr>
        <b/>
        <sz val="12"/>
        <rFont val="Calibri Light"/>
        <family val="2"/>
        <scheme val="major"/>
      </rPr>
      <t>Providing and laying plain</t>
    </r>
    <r>
      <rPr>
        <sz val="12"/>
        <rFont val="Calibri Light"/>
        <family val="2"/>
        <scheme val="major"/>
      </rPr>
      <t xml:space="preserve"> hand mixed </t>
    </r>
    <r>
      <rPr>
        <b/>
        <sz val="12"/>
        <rFont val="Calibri Light"/>
        <family val="2"/>
        <scheme val="major"/>
      </rPr>
      <t xml:space="preserve">1 : 4 : 8 </t>
    </r>
    <r>
      <rPr>
        <sz val="12"/>
        <rFont val="Calibri Light"/>
        <family val="2"/>
        <scheme val="major"/>
      </rPr>
      <t>cement concrete using sand approved source and crushed aggregate having maximum size upto 1-1/2" (38mm) &amp; down gauge in foundation and plinth including leveling, compacting &amp; curing.</t>
    </r>
  </si>
  <si>
    <t>Lean</t>
  </si>
  <si>
    <r>
      <rPr>
        <b/>
        <sz val="12"/>
        <rFont val="Calibri Light"/>
        <family val="2"/>
        <scheme val="major"/>
      </rPr>
      <t>Providing, fabricating and laying deformed Grade 60</t>
    </r>
    <r>
      <rPr>
        <sz val="12"/>
        <rFont val="Calibri Light"/>
        <family val="2"/>
        <scheme val="major"/>
      </rPr>
      <t xml:space="preserve"> </t>
    </r>
    <r>
      <rPr>
        <b/>
        <sz val="12"/>
        <rFont val="Calibri Light"/>
        <family val="2"/>
        <scheme val="major"/>
      </rPr>
      <t>steel reinforcement</t>
    </r>
    <r>
      <rPr>
        <sz val="12"/>
        <rFont val="Calibri Light"/>
        <family val="2"/>
        <scheme val="major"/>
      </rPr>
      <t xml:space="preserve"> (deformed bar) for all kinds of R.C.C work in foundation, plinth and ground floor including the cost of straightening, removal of rust, cutting, bending, binding, wastage and providing such over-laps as are not shown on the drawings. The cost of binding wire and cement concrete spacer blocks or chairs for binding and holding the reinforcement in position is inclusive upto 15 ft. (5m) height</t>
    </r>
  </si>
  <si>
    <t>Steel</t>
  </si>
  <si>
    <t>Foundation and Columns</t>
  </si>
  <si>
    <t>Plinth Band</t>
  </si>
  <si>
    <t>Door Band</t>
  </si>
  <si>
    <t>Roof Beam</t>
  </si>
  <si>
    <t>Slab</t>
  </si>
  <si>
    <t>Total</t>
  </si>
  <si>
    <t>ton</t>
  </si>
  <si>
    <r>
      <rPr>
        <b/>
        <sz val="12"/>
        <rFont val="Calibri Light"/>
        <family val="2"/>
        <scheme val="major"/>
      </rPr>
      <t>Providing and laying 1:2:4 cement concrete</t>
    </r>
    <r>
      <rPr>
        <sz val="12"/>
        <rFont val="Calibri Light"/>
        <family val="2"/>
        <scheme val="major"/>
      </rPr>
      <t xml:space="preserve"> using approved coarse sand and crushed aggregate 3/4" (19mm) and down gauge in sills and Bed Plate including formwork and its removal, compacting and curing    </t>
    </r>
  </si>
  <si>
    <t>Foundation beam and foooting</t>
  </si>
  <si>
    <r>
      <t xml:space="preserve">Providing and laying </t>
    </r>
    <r>
      <rPr>
        <b/>
        <sz val="12"/>
        <rFont val="Calibri Light"/>
        <family val="2"/>
        <scheme val="major"/>
      </rPr>
      <t xml:space="preserve">first class solid burnt brick </t>
    </r>
    <r>
      <rPr>
        <sz val="12"/>
        <rFont val="Calibri Light"/>
        <family val="2"/>
        <scheme val="major"/>
      </rPr>
      <t xml:space="preserve">masonry </t>
    </r>
    <r>
      <rPr>
        <b/>
        <sz val="12"/>
        <rFont val="Calibri Light"/>
        <family val="2"/>
        <scheme val="major"/>
      </rPr>
      <t>(Brick Strength:1800psi-2000psi)</t>
    </r>
    <r>
      <rPr>
        <sz val="12"/>
        <rFont val="Calibri Light"/>
        <family val="2"/>
        <scheme val="major"/>
      </rPr>
      <t xml:space="preserve"> including scaffolding, raking out joints and curing in ground floor superstructure and i/c cost of testing </t>
    </r>
    <r>
      <rPr>
        <b/>
        <sz val="12"/>
        <rFont val="Calibri Light"/>
        <family val="2"/>
        <scheme val="major"/>
      </rPr>
      <t>with 1:3</t>
    </r>
    <r>
      <rPr>
        <sz val="12"/>
        <rFont val="Calibri Light"/>
        <family val="2"/>
        <scheme val="major"/>
      </rPr>
      <t xml:space="preserve">   </t>
    </r>
  </si>
  <si>
    <t>Foundation bricks</t>
  </si>
  <si>
    <r>
      <t xml:space="preserve">Providing and laying </t>
    </r>
    <r>
      <rPr>
        <b/>
        <sz val="12"/>
        <rFont val="Calibri Light"/>
        <family val="2"/>
        <scheme val="major"/>
      </rPr>
      <t>1 : 2 : 4 cement concrete</t>
    </r>
    <r>
      <rPr>
        <sz val="12"/>
        <rFont val="Calibri Light"/>
        <family val="2"/>
        <scheme val="major"/>
      </rPr>
      <t xml:space="preserve"> using approved coarse sand and crushed aggregate 3/4" (19mm) &amp; down gauge in foundation including leveling, compacting and curing.     </t>
    </r>
  </si>
  <si>
    <t>Column</t>
  </si>
  <si>
    <r>
      <t xml:space="preserve">Providing and laying </t>
    </r>
    <r>
      <rPr>
        <b/>
        <sz val="12"/>
        <rFont val="Calibri Light"/>
        <family val="2"/>
        <scheme val="major"/>
      </rPr>
      <t>1:2:4 cement concrete</t>
    </r>
    <r>
      <rPr>
        <sz val="12"/>
        <rFont val="Calibri Light"/>
        <family val="2"/>
        <scheme val="major"/>
      </rPr>
      <t xml:space="preserve"> using approved coarse sand and crushed aggregate 3/4" (19mm.) and down gauge in </t>
    </r>
    <r>
      <rPr>
        <b/>
        <sz val="12"/>
        <rFont val="Calibri Light"/>
        <family val="2"/>
        <scheme val="major"/>
      </rPr>
      <t>plinth band</t>
    </r>
    <r>
      <rPr>
        <sz val="12"/>
        <rFont val="Calibri Light"/>
        <family val="2"/>
        <scheme val="major"/>
      </rPr>
      <t xml:space="preserve">, door band and roof band of required shape or section including formwork and its removal, compacting and curing in basement and ground floor but excluding the cost of reinforcement.   </t>
    </r>
  </si>
  <si>
    <t>Plinth beam</t>
  </si>
  <si>
    <t>Brick</t>
  </si>
  <si>
    <r>
      <t xml:space="preserve">Providing and laying </t>
    </r>
    <r>
      <rPr>
        <b/>
        <sz val="12"/>
        <rFont val="Calibri Light"/>
        <family val="2"/>
        <scheme val="major"/>
      </rPr>
      <t>1:2:4 cement concrete</t>
    </r>
    <r>
      <rPr>
        <sz val="12"/>
        <rFont val="Calibri Light"/>
        <family val="2"/>
        <scheme val="major"/>
      </rPr>
      <t xml:space="preserve"> using approved coarse sand and crushed aggregate 3/4" (19mm.) and down gauge in plinth band, </t>
    </r>
    <r>
      <rPr>
        <b/>
        <sz val="12"/>
        <rFont val="Calibri Light"/>
        <family val="2"/>
        <scheme val="major"/>
      </rPr>
      <t>door band</t>
    </r>
    <r>
      <rPr>
        <sz val="12"/>
        <rFont val="Calibri Light"/>
        <family val="2"/>
        <scheme val="major"/>
      </rPr>
      <t xml:space="preserve"> and roof band of required shape or section including formwork and its removal, compacting and curing in basement and ground floor but excluding the cost of reinforcement.   </t>
    </r>
  </si>
  <si>
    <t>Door band</t>
  </si>
  <si>
    <t xml:space="preserve">Filling and compacting soil, earth and boulders behind retaining walls (including excavation of soil and lead upto 50 ft. (15m)     </t>
  </si>
  <si>
    <t>Filling</t>
  </si>
  <si>
    <r>
      <t xml:space="preserve">Providing and laying </t>
    </r>
    <r>
      <rPr>
        <b/>
        <sz val="12"/>
        <rFont val="Calibri Light"/>
        <family val="2"/>
        <scheme val="major"/>
      </rPr>
      <t>1:2:4 cement concrete</t>
    </r>
    <r>
      <rPr>
        <sz val="12"/>
        <rFont val="Calibri Light"/>
        <family val="2"/>
        <scheme val="major"/>
      </rPr>
      <t xml:space="preserve"> using approved coarse sand and crushed aggregate 3/4" (19mm.) and down gauge in plinth band, door band and</t>
    </r>
    <r>
      <rPr>
        <b/>
        <sz val="12"/>
        <rFont val="Calibri Light"/>
        <family val="2"/>
        <scheme val="major"/>
      </rPr>
      <t xml:space="preserve"> roof band</t>
    </r>
    <r>
      <rPr>
        <sz val="12"/>
        <rFont val="Calibri Light"/>
        <family val="2"/>
        <scheme val="major"/>
      </rPr>
      <t xml:space="preserve"> of required shape or section including formwork and its removal, compacting and curing in basement and ground floor but excluding the cost of reinforcement.   </t>
    </r>
  </si>
  <si>
    <t>Roof beam</t>
  </si>
  <si>
    <r>
      <t>Providing and laying</t>
    </r>
    <r>
      <rPr>
        <b/>
        <sz val="12"/>
        <rFont val="Calibri Light"/>
        <family val="2"/>
        <scheme val="major"/>
      </rPr>
      <t xml:space="preserve"> 1:2:4 cement concrete</t>
    </r>
    <r>
      <rPr>
        <sz val="12"/>
        <rFont val="Calibri Light"/>
        <family val="2"/>
        <scheme val="major"/>
      </rPr>
      <t xml:space="preserve"> using approved coarse sand and crushed aggregate 3/4" (19mm) and down gauge in </t>
    </r>
    <r>
      <rPr>
        <b/>
        <sz val="12"/>
        <rFont val="Calibri Light"/>
        <family val="2"/>
        <scheme val="major"/>
      </rPr>
      <t>slabs</t>
    </r>
    <r>
      <rPr>
        <sz val="12"/>
        <rFont val="Calibri Light"/>
        <family val="2"/>
        <scheme val="major"/>
      </rPr>
      <t xml:space="preserve"> including formwork and its removal, compacting and curing Upto 6" (150 mm) thickness i) In basement, plinth and ground floor   </t>
    </r>
  </si>
  <si>
    <t>Slab 6" thick with out plaster</t>
  </si>
  <si>
    <r>
      <rPr>
        <b/>
        <sz val="12"/>
        <rFont val="Calibri Light"/>
        <family val="2"/>
        <scheme val="major"/>
      </rPr>
      <t>Cement plaster</t>
    </r>
    <r>
      <rPr>
        <sz val="12"/>
        <rFont val="Calibri Light"/>
        <family val="2"/>
        <scheme val="major"/>
      </rPr>
      <t xml:space="preserve"> using Coarse Sand on soffits of ceiling, cantilever slabs, sides and soffits of beams, in basement and ground floor including making edges, corners and curing.    </t>
    </r>
    <r>
      <rPr>
        <b/>
        <sz val="12"/>
        <rFont val="Calibri Light"/>
        <family val="2"/>
        <scheme val="major"/>
      </rPr>
      <t xml:space="preserve">1/2 inch (13mm) thick cement sand plaster 1:4 </t>
    </r>
  </si>
  <si>
    <t>Ceiling Plaster</t>
  </si>
  <si>
    <t>Sft</t>
  </si>
  <si>
    <r>
      <t>3/4 inch</t>
    </r>
    <r>
      <rPr>
        <b/>
        <sz val="12"/>
        <rFont val="Calibri Light"/>
        <family val="2"/>
        <scheme val="major"/>
      </rPr>
      <t xml:space="preserve"> (19mm) thick cement plaster</t>
    </r>
    <r>
      <rPr>
        <sz val="12"/>
        <rFont val="Calibri Light"/>
        <family val="2"/>
        <scheme val="major"/>
      </rPr>
      <t xml:space="preserve"> using Coarse Sand on walls and columns in basement, plinth and ground floor including making edges, corners and curing.     The mix ratio is 1:4 cement sand.</t>
    </r>
  </si>
  <si>
    <t>Inside Plaster</t>
  </si>
  <si>
    <t>Outside</t>
  </si>
  <si>
    <t xml:space="preserve">Flooring </t>
  </si>
  <si>
    <r>
      <t>Providing and laying super white 12"x12"</t>
    </r>
    <r>
      <rPr>
        <b/>
        <sz val="12"/>
        <rFont val="Calibri Light"/>
        <family val="2"/>
        <scheme val="major"/>
      </rPr>
      <t xml:space="preserve"> marble tiles floor</t>
    </r>
    <r>
      <rPr>
        <sz val="12"/>
        <rFont val="Calibri Light"/>
        <family val="2"/>
        <scheme val="major"/>
      </rPr>
      <t xml:space="preserve"> fine dressed on surface without winding in ground floor and laid over 1" (25mm) thick cement sand mortar 1:2 setting tiles with portland cement slurry over cement mortar, jointing and washing the tiles with white cement slurry including curing, rubbing and polishing including the cost of cement mortar.</t>
    </r>
    <r>
      <rPr>
        <b/>
        <sz val="12"/>
        <rFont val="Calibri Light"/>
        <family val="2"/>
        <scheme val="major"/>
      </rPr>
      <t xml:space="preserve">  1" (25 mm) thick marble tiles floor</t>
    </r>
  </si>
  <si>
    <t>Marble florring,skirting, stair, shelve</t>
  </si>
  <si>
    <r>
      <t xml:space="preserve">Providing and laying Conglomerate flooring (two coat work) having 1/2" (9mm) thick wearing surface comprising 1 part of cement &amp; 2 parts of stone chips passing 3/16" sieve, over </t>
    </r>
    <r>
      <rPr>
        <b/>
        <sz val="12"/>
        <rFont val="Calibri Light"/>
        <family val="2"/>
        <scheme val="major"/>
      </rPr>
      <t>1:3:6 concrete</t>
    </r>
    <r>
      <rPr>
        <sz val="12"/>
        <rFont val="Calibri Light"/>
        <family val="2"/>
        <scheme val="major"/>
      </rPr>
      <t xml:space="preserve"> base using crushed aggregate laid in panels or approved pattern including formwork, curing, and surface finishing as approved by Engineer Incharge. mortar.  </t>
    </r>
  </si>
  <si>
    <t>Plinth protection</t>
  </si>
  <si>
    <t>Providing and fixing moulded steel door frame of approved profile, manufactured from zinc-coated mild steel sheets 16 gauge made by Shahah Industries or equivalent standard conforming to B.S.S.1245, treated with special primer base paint all round, fitted with six fixing lugs, three steel hinges for fixing door shutters standard lock-strike plate, one sliding holt eye, and three rubber buffers, including cutting holes and making good damages to walls and filling the door frame cavity with lean cement mortar 1:4 as directed by the Engineer</t>
  </si>
  <si>
    <t>Front door and window frame</t>
  </si>
  <si>
    <t>Rft</t>
  </si>
  <si>
    <r>
      <t>Providing and fixing</t>
    </r>
    <r>
      <rPr>
        <b/>
        <sz val="12"/>
        <rFont val="Calibri Light"/>
        <family val="2"/>
        <scheme val="major"/>
      </rPr>
      <t xml:space="preserve"> 3" thick </t>
    </r>
    <r>
      <rPr>
        <sz val="12"/>
        <rFont val="Calibri Light"/>
        <family val="2"/>
        <scheme val="major"/>
      </rPr>
      <t xml:space="preserve"> First class approved wood (Keil) shutter fixed with wooden sheet and with approved nickle plated hinges and tower bolts Handle  and handle Locks     </t>
    </r>
  </si>
  <si>
    <t>Door 5x8</t>
  </si>
  <si>
    <r>
      <t xml:space="preserve">Providing and fixing fully glazed single leaf hung/sliding aluminium windows, ventilators </t>
    </r>
    <r>
      <rPr>
        <b/>
        <sz val="12"/>
        <rFont val="Calibri Light"/>
        <family val="2"/>
        <scheme val="major"/>
      </rPr>
      <t>(Deluxe model - 2mm)</t>
    </r>
    <r>
      <rPr>
        <sz val="12"/>
        <rFont val="Calibri Light"/>
        <family val="2"/>
        <scheme val="major"/>
      </rPr>
      <t xml:space="preserve"> of anodized champagne or approved color of Prime, Chawala, Pakistan Cable or any approved section as approved by Engineer incharge including aluminium fittings, 5 mm local tinted glass, lugs, cutting holes and making good the damages to walls.  </t>
    </r>
  </si>
  <si>
    <t>Windows 5x6</t>
  </si>
  <si>
    <t xml:space="preserve">Providing and fixing windows steel gril of 12mm x 12 mm filled 18 guage with wire mesh on it fixed in wall cement in proper way not exposed to external wall of any approved section as approved by Engineer incharge including  fittings, making good two coat of red oxide and two coat of oil paint without the damages to walls.  </t>
  </si>
  <si>
    <t>windwos gril with wire mesh</t>
  </si>
  <si>
    <t xml:space="preserve">Applying Matt finish inclding cost of coat  premirer and wall patti and  with  approved brand (Berger, ICI or equivalent )synthetic polyvinyl emulsion finish of approved shade in two or more coats over and including the cost of priming coat including preparation of surface viz. dusting, sand papering or rubbing with pumice stone, filling cracks or holes, if any, removing blisters or other imperfections at any height and any floor. (@ atleast 2.20 Litre per 10 Sq.m)   as per approved color and design   </t>
  </si>
  <si>
    <t>Matt finish Paint inside</t>
  </si>
  <si>
    <t xml:space="preserve">Applying weather resistant paint coating such as ICI weather shield,Berger weather coat or equivalent to interior or exterior walls or ceiling including supplying all labour, materials, scaffoldings and removal of debris etc. @ atleast 3.50 litre per 10 as per approved color and design     </t>
  </si>
  <si>
    <t>Weather coat out side</t>
  </si>
  <si>
    <r>
      <t>Painting</t>
    </r>
    <r>
      <rPr>
        <sz val="12"/>
        <rFont val="Calibri Light"/>
        <family val="2"/>
        <scheme val="major"/>
      </rPr>
      <t xml:space="preserve"> in ground floor or basement with Robbialac or equivalent super gloss synthetic enamel paint in two or more coats as per manufacturer’s insruction on</t>
    </r>
    <r>
      <rPr>
        <b/>
        <sz val="12"/>
        <rFont val="Calibri Light"/>
        <family val="2"/>
        <scheme val="major"/>
      </rPr>
      <t xml:space="preserve"> wood work</t>
    </r>
    <r>
      <rPr>
        <sz val="12"/>
        <rFont val="Calibri Light"/>
        <family val="2"/>
        <scheme val="major"/>
      </rPr>
      <t xml:space="preserve"> over and including the cost of priming coat, surface preparation, rubbing down smooth, knotted, filling cracks, holes and joints.</t>
    </r>
  </si>
  <si>
    <t>Door paint</t>
  </si>
  <si>
    <t>Plumbing works</t>
  </si>
  <si>
    <r>
      <t xml:space="preserve">Providing and Installing </t>
    </r>
    <r>
      <rPr>
        <b/>
        <sz val="12"/>
        <rFont val="Calibri Light"/>
        <family val="2"/>
        <scheme val="major"/>
      </rPr>
      <t>uPVC</t>
    </r>
    <r>
      <rPr>
        <sz val="12"/>
        <rFont val="Calibri Light"/>
        <family val="2"/>
        <scheme val="major"/>
      </rPr>
      <t xml:space="preserve"> pipe IIL, Dadex or equivalent make registered with PSQCA in tubewell bore hole and/or laying, cutting, jointing and testing uPVC pipe lines in trenches. </t>
    </r>
    <r>
      <rPr>
        <b/>
        <sz val="12"/>
        <rFont val="Calibri Light"/>
        <family val="2"/>
        <scheme val="major"/>
      </rPr>
      <t>Class B 3" (75 mm)</t>
    </r>
    <r>
      <rPr>
        <sz val="12"/>
        <rFont val="Calibri Light"/>
        <family val="2"/>
        <scheme val="major"/>
      </rPr>
      <t xml:space="preserve"> inner dia.   </t>
    </r>
  </si>
  <si>
    <t>P.Rft</t>
  </si>
  <si>
    <r>
      <t xml:space="preserve">Providing and Installing </t>
    </r>
    <r>
      <rPr>
        <b/>
        <sz val="12"/>
        <rFont val="Calibri Light"/>
        <family val="2"/>
        <scheme val="major"/>
      </rPr>
      <t>uPVC</t>
    </r>
    <r>
      <rPr>
        <sz val="12"/>
        <rFont val="Calibri Light"/>
        <family val="2"/>
        <scheme val="major"/>
      </rPr>
      <t xml:space="preserve"> pipe IIL, Dadex or equivalent make registered with PSQCA in tubewell bore hole and/or laying, cutting, jointing and testing uPVC pipe lines in trenches.</t>
    </r>
    <r>
      <rPr>
        <b/>
        <sz val="12"/>
        <rFont val="Calibri Light"/>
        <family val="2"/>
        <scheme val="major"/>
      </rPr>
      <t xml:space="preserve"> Class B 4" (100 mm) inner dia.   </t>
    </r>
  </si>
  <si>
    <t>Providing and fixing brass bib cock/ stop cock of approved make</t>
  </si>
  <si>
    <t>Each</t>
  </si>
  <si>
    <r>
      <t xml:space="preserve">Providing and fixing export quality glazed earthen ware </t>
    </r>
    <r>
      <rPr>
        <b/>
        <sz val="12"/>
        <rFont val="Calibri Light"/>
        <family val="2"/>
        <scheme val="major"/>
      </rPr>
      <t>wash basin</t>
    </r>
    <r>
      <rPr>
        <sz val="12"/>
        <rFont val="Calibri Light"/>
        <family val="2"/>
        <scheme val="major"/>
      </rPr>
      <t xml:space="preserve"> manufactured by ICL Boch/Karam Cera or equivalent approved make with single hole chromium plated mixer tap 1/2" (15mm), pillar tap delux, stop cocks, C.I. or W.I. brackets 6" (150mm) built into walls 1.5" (40mm) C.P. brass waste with malleable iron or C.P. brass trap with malleable iron or brass union and making requisite number of holes in walls, plinth and floor for pipe connections and making good with approved material Extra over above for providing and fixing white glazed earthen ware
pedestal manufactured by ICL/Karam Cera or approved equivalent make.</t>
    </r>
  </si>
  <si>
    <t>Providing and fixing LDPE overhead tank 600 Gallon white color manufactured by Marjan or equivalent on top of any floor ( bricks works arround tank for wind protection is included in civil works)</t>
  </si>
  <si>
    <t>Nos</t>
  </si>
  <si>
    <t xml:space="preserve">Providing and fixing at Site Electric Motor 1.5 HP of KSB, Grandfos, Siemens or approved equivalent (similar specifications), complete in all respects including all taxes.     </t>
  </si>
  <si>
    <t>Electric works</t>
  </si>
  <si>
    <t xml:space="preserve">Provid and Install 7 Nos of 25w Led Lights, 3 Nos of 56" DC Fan with each one attached to a Solar Plate of 300w ( 3 Nos) (with proper frame installed on roof ) with proper wiring in slab ceiling connection with lights and fans and 8 gange switches with automatic solar control regulartor for fan, installation (wiring 3/29,7/29 Pak cable or equilent ) complete in all respect. </t>
  </si>
  <si>
    <t>Job</t>
  </si>
  <si>
    <t>Total Price Science Lab-A</t>
  </si>
  <si>
    <t>Construction of Additional Classroom ( 20 x14 ) +20 x 11 Verandah</t>
  </si>
  <si>
    <t>S.No</t>
  </si>
  <si>
    <t>Excavation in foundation of buildings and bridges,including layout, dressing, refilling around structures with,excavated earth, watering &amp; ramming lead upto 100 ft.,(30m) &amp; lift upto 5 ft. (1.5m)</t>
  </si>
  <si>
    <t>Providing and laying plain hand mixed 1 : 4 : 8 cement concrete using sand approved source and crushed aggregate having maximum size upto 1-1/2" (38mm) &amp; down gauge in foundation and plinth including leveling, compacting &amp; curing.</t>
  </si>
  <si>
    <t>Providing, fabricating and laying deformed Grade 60 steel reinforcement (deformed bar) for all kinds of R.C.C work in foundation, plinth and ground floor including the cost of straightening, removal of rust, cutting, bending, binding, wastage and providing such over-laps as are not shown on the drawings. The cost of binding wire and cement concrete spacer blocks or chairs for binding and holding the reinforcement in position is inclusive upto 15 ft. (5m) height</t>
  </si>
  <si>
    <t xml:space="preserve">Providing and laying 1:2:4 cement concrete using approved coarse sand and crushed aggregate 3/4" (19mm) and down gauge in sills and Bed Plate including formwork and its removal, compacting and curing    </t>
  </si>
  <si>
    <t xml:space="preserve">Providing and laying first class solid burnt brick masonry (Brick Strength:1800psi-2000psi) including scaffolding, raking out joints and curing in ground floor superstructure and i/c cost of testing with 1:3   </t>
  </si>
  <si>
    <t xml:space="preserve">Providing and laying 1 : 2 : 4 cement concrete using approved coarse sand and crushed aggregate 3/4" (19mm) &amp; down gauge in foundation including leveling, compacting and curing.     </t>
  </si>
  <si>
    <t xml:space="preserve">Providing and laying 1:2:4 cement concrete using approved coarse sand and crushed aggregate 3/4" (19mm.) and down gauge in plinth band, door band and roof band of required shape or section including formwork and its removal, compacting and curing in basement and ground floor but excluding the cost of reinforcement.   </t>
  </si>
  <si>
    <t>lean</t>
  </si>
  <si>
    <t xml:space="preserve">Providing and laying 1:2:4 cement concrete using approved coarse sand and crushed aggregate 3/4" (19mm) and down gauge in slabs including formwork and its removal, compacting and curing Upto 6" (150 mm) thickness i) In basement, plinth and ground floor   </t>
  </si>
  <si>
    <t xml:space="preserve">Cement plaster using Coarse Sand on soffits of ceiling, cantilever slabs, sides and soffits of beams, in basement and ground floor including making edges, corners and curing.    1/2 inch (13mm) thick cement sand plaster 1:4 </t>
  </si>
  <si>
    <t>3/4 inch (19mm) thick cement plaster using Coarse Sand on walls and columns in basement, plinth and ground floor including making edges, corners and curing.     The mix ratio is 1:4 cement sand.</t>
  </si>
  <si>
    <t>Inside/outside Plaster</t>
  </si>
  <si>
    <t>Providing and laying super white 12"x12" marble tiles floor fine dressed on surface without winding in ground floor and laid over 1" (25mm) thick cement sand mortar 1:2 setting tiles with portland cement slurry over cement mortar, jointing and washing the tiles with white cement slurry including curing, rubbing and polishing including the cost of cement mortar.  1" (25 mm) thick marble tiles floor</t>
  </si>
  <si>
    <t xml:space="preserve">Providing and laying Conglomerate flooring (two coat work) having 1/2" (9mm) thick wearing surface comprising 1 part of cement &amp; 2 parts of stone chips passing 3/16" sieve, over 1:3:6 concrete base using crushed aggregate laid in panels or approved pattern including formwork, curing, and surface finishing as approved by Engineer Incharge. mortar.  </t>
  </si>
  <si>
    <t xml:space="preserve">Providing and fixing 3" thick  First class approved wood (Keil) shutter fixed with wooden sheet and with approved nickle plated hinges and tower bolts Handle  and handle Locks     </t>
  </si>
  <si>
    <t>Door 4x 7</t>
  </si>
  <si>
    <t xml:space="preserve">Providing and fixing fully glazed single leaf hung/sliding aluminium windows, ventilators (Deluxe model - 2mm) of anodized champagne or approved color of Prime, Chawala, Pakistan Cable or any approved section as approved by Engineer incharge including aluminium fittings, 5 mm local tinted glass, lugs, cutting holes and making good the damages to walls.  </t>
  </si>
  <si>
    <t>Windows 5x 6</t>
  </si>
  <si>
    <t>Painting in ground floor or basement with Robbialac or equivalent super gloss synthetic enamel paint in two or more coats as per manufacturer’s insruction on wood work over and including the cost of priming coat, surface preparation, rubbing down smooth, knotted, filling cracks, holes and joints.</t>
  </si>
  <si>
    <t>Door paint and Black board</t>
  </si>
  <si>
    <t>ELECTRIC WORK OF BUILDING</t>
  </si>
  <si>
    <t xml:space="preserve">Provding and installing 6 Nos of 25w Led Lights, 2 Nos of 56" DC Fan with each one attached to Solar Plate of 300w (2 Nos) (with proper frame installed on roof ) with proper wiring in slab ceiling conncetion with lights and fans and 8 gange switches with automatic solar control regulartor for fan, installation (wiring 3/29,7/29 Pak cable or equilent ) complete in all respect. </t>
  </si>
  <si>
    <t xml:space="preserve">Unit Price Additional Classroom </t>
  </si>
  <si>
    <t xml:space="preserve">Price  of 12 Additional Classroom ( B ) </t>
  </si>
  <si>
    <t>Construction of 6x5 Toilets</t>
  </si>
  <si>
    <t>Construction of three toilets of size 6x5 with a brick structure 9-inch wall, height 8 feet and 2 feet in the ground with lean , roof with one girder and brick tile-T-iron (extending 1 feet from walls on all sides), plaster from both sides,Tiles on floor and wall upto 6 feet providing inside WC ,Washbasin,tab and pipe connection with one overhead tank of marjan 300 Gallon, WC sewage connection with 20 feet deep diging of pit ( size 50 x4x4 for two toilets)  outside Toilet including the cost of Paint work internal and extenal as per instruction of engineer</t>
  </si>
  <si>
    <t>No</t>
  </si>
  <si>
    <t>Total Price Toilets-C</t>
  </si>
  <si>
    <t xml:space="preserve">Dismantling of Mud structrure Classrooms </t>
  </si>
  <si>
    <t xml:space="preserve">Removing of mud structure (size 20*15 including Verandah) completely including wall , girders, roofing material windows and doors and preparing ground for new construction of rooms. Handing over material to school management for reuse and surpuse material to be disposed 5 KM away from school as per instruction  </t>
  </si>
  <si>
    <t>Total Price Dismantling Classrooms-D</t>
  </si>
  <si>
    <t>Dismantling of Mud structrure Toilets</t>
  </si>
  <si>
    <t xml:space="preserve">Removing of mud structure (size 6*5) completely including wall , girders, roofing material windows and doors and preparing ground for new construction of rooms. Handing over material to school management for re-use and surpluse material to fill the PIT of toilets and surpluse material to be disposed 5 KM away from school as per instruction  </t>
  </si>
  <si>
    <t>Total Price Dismantling Toilets-E</t>
  </si>
  <si>
    <t>CGI sheet shade, Verandah ,Toilets repairs</t>
  </si>
  <si>
    <t>Construction of Verandah 10 Feet wide brick Column (1.5 x 1.5 feet and 9 'Height platering )  at 10 every foot spacing with main girder  8x 6 inch at every three feet space and Main Concrete beam on columns with (12"x 12" using 4 bars 4/8 at 3/8 bar rings at 9"c/c)  and brick tile on roof -T-iron, and center with 2mm thick plastic and concrete layer of 2 inch. connection with exiting room properly  including paintwork to steel girders, t-iron and distempering to column and beam with proper slob and pipe for drain water, Concrete 1:2:4 with 6"thickness flooring  as per the instruction of engineer</t>
  </si>
  <si>
    <t>SFT</t>
  </si>
  <si>
    <t xml:space="preserve">Rehabilitation of 6 Toilets size  6x6 Toilet by Cleaning 50 feet deep PIT inside toilet, Fixing precast slab for toilet  and digging 50 x 4 x 4 deep pit , provide washbasin , 300 Gallon Tank , connection of pipes 1" PVC 500 feet  , Plastering , white was and painting of door and ventatlaors as per isntruction provided fully functioning the toilets as per instruction . </t>
  </si>
  <si>
    <t xml:space="preserve">Providing and laying 1:2:4 cement concrete using approved coarse sand and crushed aggregate 3/4" (19mm) and down gauge in slabs including formwork and its removal, compacting and curing Upto 6" (150 mm) thickness i) In basement, plinth and ground floor ( Classrooms Flooring  3-6 " )   </t>
  </si>
  <si>
    <t xml:space="preserve">Excavation for pipe 2' x2',  Provide 4 inch G.I pipe 16 Gauge installed in 2x2x2 feet concrete 1:2:4 with height of 11 feet  and filling 9" of soil and and watering and compacting (4200 sft) Frame of Truss shape of 1.5"x1.5 L-iron steel in Long span &amp; 1.5" L-iron on short span fixed with J-bolts/rubber and 18 Gauge corrigated C G.I sheet. Painting with red oxide and two coat oil paint (Pipe,frame and G.I sheet). and Concrete flooring  1:2:4  6 inch of area with proper marble strips as per instruction provided by engneer 
Corrigated Sheet sunshed (70 x 60 ') </t>
  </si>
  <si>
    <t>Provid and fix all winddows mesh (1x1"x 1mm thick) fixed with frame of windows and provide  5 mm glass panes of the following types in wooden or steel frames of doors, windows, ventilators etc complete in all respect including wooden gola beading in any floor, wooden notice board with frame.</t>
  </si>
  <si>
    <t xml:space="preserve">Dismantling mud brick wall and consturction of burnt Brick wall </t>
  </si>
  <si>
    <t>S.NO</t>
  </si>
  <si>
    <t>DESCRIPTION</t>
  </si>
  <si>
    <t>QUANTITY</t>
  </si>
  <si>
    <t>UNIT</t>
  </si>
  <si>
    <t>RATE</t>
  </si>
  <si>
    <t>AMOUNT</t>
  </si>
  <si>
    <t>dismantling of old mud brick wall and take away the suplus left material 5 km awasy from school</t>
  </si>
  <si>
    <t>RFT</t>
  </si>
  <si>
    <t>Excavation in foundation of buildings,bridges and other structures, depth upt 4 meters including dag bellings dressing,refilling around structures with excavated earth, watering and ramming lead upto 30 m lift  up to 1.5 m.</t>
  </si>
  <si>
    <t>CFT</t>
  </si>
  <si>
    <t>Providing and laying cement concrete thick and down  1:4:8  ratio using gauge in foundation including levelling compacting and curing. Extra if crushed stone 19mm (3/4”) and down gauge is used in place of shingle or bajri</t>
  </si>
  <si>
    <t>Providing and laying 1:2:4 cement concrete using(3/4”) thick and down gauge  in foundation including levelling compacting and curing. Foundation</t>
  </si>
  <si>
    <t>Providing and laying first class solid burnt brick masonry including scaffolding, raking out joints and curing in foundation, basement and plinth.</t>
  </si>
  <si>
    <t>Providing and laying 6" (50mm) thick damp proof course with 1:2:4cement concrete using Coarse Sand and crushed aggregate 1/2" (13mm) and down gauge mixed with any approved water proofing agent including compacting, curing, formwork and its removal . 6 thick damp proof course.</t>
  </si>
  <si>
    <t>Providing and laying first class solid burnt brick masonry including scaffolding, raking out joints and curing in ground floor superstructure with ratio 1:4.</t>
  </si>
  <si>
    <t>Providing and laying cement concrete using crushed stone 19 mm (3/4") and down gauge in columns including compacting, curing, cost of form work and its removal in basement, and ground  floor.Mix ratio is 1:2:4 Foundation and Columns</t>
  </si>
  <si>
    <r>
      <t>Providing and laying 1:2:4 cement concrete using approved coarse sand and crushed aggregate 3/4" (19mm) and down gauge in precast shelves</t>
    </r>
    <r>
      <rPr>
        <b/>
        <sz val="12"/>
        <color indexed="8"/>
        <rFont val="Calibri Light"/>
        <family val="2"/>
        <scheme val="major"/>
      </rPr>
      <t xml:space="preserve"> coping,</t>
    </r>
    <r>
      <rPr>
        <sz val="12"/>
        <color indexed="8"/>
        <rFont val="Calibri Light"/>
        <family val="2"/>
        <scheme val="major"/>
      </rPr>
      <t xml:space="preserve"> cornices, eave boards, hood, fencing posts and
manhole covers etc. including formwork &amp; its removal, compacting and curing in ground floor.</t>
    </r>
  </si>
  <si>
    <t>19 mm (3/4") thick cement plaster on walls and columns in basement, plinth and ground floor including making edges, corners and curing. The mix ratio is 1:4 cement sand.</t>
  </si>
  <si>
    <t>White washing three coats including dusting, filling the holes,cracks and removing inequalities, if any, at any height in any floor</t>
  </si>
  <si>
    <t>Providing, fabricating and laying deformed bars grade 40 having yield strength equal to 40,000 psi reinforcement for all kinds of R.C.C work in foundation,plinth, ground and first floor including the cost of straightening, removal of rust, cutting, bending, binding, wastage and providing such overlaps as are not shown on the drawings.  The cost of binding wire and precast 1:2:4 cement concrete spacer  blocks or M.S chair for binding and holding the reinforcement in position is inclusive.</t>
  </si>
  <si>
    <t>Foundation  1500 ( Four Bars 4/8 and Ring 38 at 9"c/c/)</t>
  </si>
  <si>
    <t>Lb</t>
  </si>
  <si>
    <t>Rings 3/8"  dia</t>
  </si>
  <si>
    <t>Columns 140 ( Four Bars 4/8 and Ring 38 at 9"c/c/)</t>
  </si>
  <si>
    <t xml:space="preserve">1/2" dia </t>
  </si>
  <si>
    <t>Ton</t>
  </si>
  <si>
    <t xml:space="preserve">Providing and fixing Main gate  10 feet wide and 8 feet and 4x 8 height 16 gauge sheet installed in two columns of 1.5x1.5 brick brick fixed properly with hinges inlcuding the cost of painting with two coat red oxide and two coat of oil paint. </t>
  </si>
  <si>
    <t>Main Gate 8/10</t>
  </si>
  <si>
    <t>small gate 4/8</t>
  </si>
  <si>
    <t>Providing and fixing barbed wire fencing comprising 1.5"x 1.5"x 3/16" angle iron post 3 ft long, 4 ft c/c embeded in cement concrete 1:4:8base of 9"x 9"x 12" size with three rows of barbed wire 6" c/c includingbinding wire and painting of posts.  Barbed wire 3 ply, 12 gauge (2.17 mm) thick</t>
  </si>
  <si>
    <t>Grand Total (A, B,C,D,E,F,G)</t>
  </si>
  <si>
    <t>Company Name: ____________________________</t>
  </si>
  <si>
    <t>Name Of Bidder: ____________________________</t>
  </si>
  <si>
    <t>Stamp &amp; Sign:      ____________________________</t>
  </si>
  <si>
    <t xml:space="preserve">Date: </t>
  </si>
  <si>
    <t>Total Price-F</t>
  </si>
  <si>
    <t>Total Price Boundry Wall-G</t>
  </si>
  <si>
    <t>ANNEX-C1- ITEMWISE/DETAILED FINANCIAL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</si>
</sst>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0;[Red]0.00"/>
    <numFmt numFmtId="166" formatCode="0.000;[Red]0.000"/>
    <numFmt numFmtId="167" formatCode="_(* #,##0.00_);_(* \(#,##0.00\);_(* &quot;-&quot;??_);_(@_)"/>
    <numFmt numFmtId="168" formatCode="#,##0;[Red]#,##0"/>
    <numFmt numFmtId="169" formatCode="0;[Red]0"/>
    <numFmt numFmtId="170" formatCode="0.00_ "/>
  </numFmts>
  <fonts count="11" x14ac:knownFonts="1">
    <font>
      <sz val="11"/>
      <color theme="1"/>
      <name val="Calibri"/>
      <family val="2"/>
      <scheme val="minor"/>
    </font>
    <font>
      <sz val="10"/>
      <name val="Arial"/>
      <family val="2"/>
    </font>
    <font>
      <b/>
      <sz val="12"/>
      <name val="Calibri Light"/>
      <family val="2"/>
      <scheme val="major"/>
    </font>
    <font>
      <sz val="12"/>
      <name val="Calibri Light"/>
      <family val="2"/>
      <scheme val="major"/>
    </font>
    <font>
      <b/>
      <sz val="14"/>
      <name val="Calibri Light"/>
      <family val="2"/>
      <scheme val="major"/>
    </font>
    <font>
      <b/>
      <sz val="12"/>
      <color indexed="8"/>
      <name val="Calibri Light"/>
      <family val="2"/>
      <scheme val="major"/>
    </font>
    <font>
      <sz val="12"/>
      <color theme="1"/>
      <name val="Calibri Light"/>
      <family val="2"/>
      <scheme val="major"/>
    </font>
    <font>
      <sz val="12"/>
      <color rgb="FF000000"/>
      <name val="Calibri Light"/>
      <family val="2"/>
      <scheme val="major"/>
    </font>
    <font>
      <sz val="12"/>
      <color indexed="8"/>
      <name val="Calibri Light"/>
      <family val="2"/>
      <scheme val="major"/>
    </font>
    <font>
      <b/>
      <sz val="16"/>
      <color indexed="8"/>
      <name val="Calibri Light"/>
      <family val="2"/>
      <scheme val="major"/>
    </font>
    <font>
      <b/>
      <sz val="16"/>
      <name val="Calibri Light"/>
      <family val="2"/>
      <scheme val="major"/>
    </font>
  </fonts>
  <fills count="5">
    <fill>
      <patternFill patternType="none"/>
    </fill>
    <fill>
      <patternFill patternType="gray125"/>
    </fill>
    <fill>
      <patternFill patternType="solid">
        <fgColor theme="0"/>
        <bgColor indexed="64"/>
      </patternFill>
    </fill>
    <fill>
      <patternFill patternType="solid">
        <fgColor theme="0"/>
        <bgColor indexed="8"/>
      </patternFill>
    </fill>
    <fill>
      <patternFill patternType="solid">
        <fgColor indexed="9"/>
        <bgColor indexed="8"/>
      </patternFill>
    </fill>
  </fills>
  <borders count="25">
    <border>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auto="1"/>
      </left>
      <right/>
      <top style="medium">
        <color auto="1"/>
      </top>
      <bottom style="thin">
        <color indexed="64"/>
      </bottom>
      <diagonal/>
    </border>
    <border>
      <left/>
      <right/>
      <top style="medium">
        <color indexed="64"/>
      </top>
      <bottom style="thin">
        <color indexed="64"/>
      </bottom>
      <diagonal/>
    </border>
    <border>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167" fontId="1" fillId="0" borderId="0" applyFont="0" applyFill="0" applyBorder="0" applyAlignment="0" applyProtection="0"/>
    <xf numFmtId="0" fontId="1" fillId="0" borderId="0"/>
  </cellStyleXfs>
  <cellXfs count="111">
    <xf numFmtId="0" fontId="0" fillId="0" borderId="0" xfId="0"/>
    <xf numFmtId="0" fontId="3" fillId="0" borderId="3" xfId="1" applyFont="1" applyBorder="1" applyAlignment="1">
      <alignment vertical="center"/>
    </xf>
    <xf numFmtId="0" fontId="3" fillId="0" borderId="7" xfId="1" applyFont="1" applyBorder="1" applyAlignment="1">
      <alignment horizontal="left" vertical="center"/>
    </xf>
    <xf numFmtId="0" fontId="3" fillId="0" borderId="8" xfId="1" applyFont="1" applyBorder="1" applyAlignment="1">
      <alignment vertical="center"/>
    </xf>
    <xf numFmtId="0" fontId="2" fillId="0" borderId="8" xfId="1" applyFont="1" applyBorder="1" applyAlignment="1">
      <alignment horizontal="center" vertical="center" wrapText="1"/>
    </xf>
    <xf numFmtId="2" fontId="2" fillId="0" borderId="8" xfId="1" applyNumberFormat="1" applyFont="1" applyBorder="1" applyAlignment="1">
      <alignment horizontal="center" vertical="center" wrapText="1"/>
    </xf>
    <xf numFmtId="0" fontId="3" fillId="0" borderId="8" xfId="1" applyFont="1" applyBorder="1" applyAlignment="1">
      <alignment horizontal="left" vertical="center"/>
    </xf>
    <xf numFmtId="164" fontId="2" fillId="0" borderId="8" xfId="1" applyNumberFormat="1" applyFont="1" applyBorder="1" applyAlignment="1">
      <alignment vertical="center" wrapText="1"/>
    </xf>
    <xf numFmtId="165" fontId="3" fillId="0" borderId="8" xfId="1" applyNumberFormat="1" applyFont="1" applyBorder="1" applyAlignment="1">
      <alignment horizontal="justify" vertical="top" wrapText="1"/>
    </xf>
    <xf numFmtId="0" fontId="3" fillId="0" borderId="8" xfId="1" applyFont="1" applyBorder="1" applyAlignment="1">
      <alignment horizontal="right"/>
    </xf>
    <xf numFmtId="0" fontId="3" fillId="0" borderId="8" xfId="1" applyFont="1" applyBorder="1" applyAlignment="1">
      <alignment horizontal="center" vertical="center"/>
    </xf>
    <xf numFmtId="0" fontId="2" fillId="0" borderId="8" xfId="1" applyFont="1" applyBorder="1" applyAlignment="1">
      <alignment horizontal="right"/>
    </xf>
    <xf numFmtId="49" fontId="2" fillId="0" borderId="8" xfId="1" applyNumberFormat="1" applyFont="1" applyBorder="1" applyAlignment="1">
      <alignment horizontal="center" wrapText="1"/>
    </xf>
    <xf numFmtId="165" fontId="3" fillId="0" borderId="8" xfId="1" applyNumberFormat="1" applyFont="1" applyBorder="1" applyAlignment="1">
      <alignment horizontal="right" wrapText="1"/>
    </xf>
    <xf numFmtId="2" fontId="3" fillId="0" borderId="8" xfId="1" applyNumberFormat="1" applyFont="1" applyBorder="1" applyAlignment="1">
      <alignment horizontal="right"/>
    </xf>
    <xf numFmtId="165" fontId="2" fillId="0" borderId="8" xfId="1" applyNumberFormat="1" applyFont="1" applyBorder="1" applyAlignment="1">
      <alignment horizontal="right" wrapText="1"/>
    </xf>
    <xf numFmtId="165" fontId="3" fillId="0" borderId="8" xfId="1" applyNumberFormat="1" applyFont="1" applyBorder="1" applyAlignment="1">
      <alignment horizontal="justify" vertical="top"/>
    </xf>
    <xf numFmtId="165" fontId="3" fillId="0" borderId="8" xfId="1" applyNumberFormat="1" applyFont="1" applyBorder="1" applyAlignment="1">
      <alignment horizontal="justify" vertical="justify" wrapText="1"/>
    </xf>
    <xf numFmtId="165" fontId="3" fillId="0" borderId="8" xfId="1" applyNumberFormat="1" applyFont="1" applyBorder="1" applyAlignment="1">
      <alignment horizontal="justify" vertical="center" wrapText="1"/>
    </xf>
    <xf numFmtId="165" fontId="2" fillId="0" borderId="8" xfId="1" applyNumberFormat="1" applyFont="1" applyBorder="1" applyAlignment="1">
      <alignment horizontal="justify" vertical="center" wrapText="1"/>
    </xf>
    <xf numFmtId="166" fontId="3" fillId="0" borderId="8" xfId="1" applyNumberFormat="1" applyFont="1" applyBorder="1" applyAlignment="1">
      <alignment horizontal="right" wrapText="1"/>
    </xf>
    <xf numFmtId="49" fontId="2" fillId="0" borderId="8" xfId="1" applyNumberFormat="1" applyFont="1" applyBorder="1" applyAlignment="1">
      <alignment horizontal="center" wrapText="1" shrinkToFit="1"/>
    </xf>
    <xf numFmtId="14" fontId="3" fillId="0" borderId="8" xfId="1" applyNumberFormat="1" applyFont="1" applyBorder="1" applyAlignment="1">
      <alignment vertical="center"/>
    </xf>
    <xf numFmtId="165" fontId="3" fillId="0" borderId="8" xfId="1" applyNumberFormat="1" applyFont="1" applyBorder="1" applyAlignment="1">
      <alignment horizontal="center" vertical="center" wrapText="1"/>
    </xf>
    <xf numFmtId="165" fontId="2" fillId="0" borderId="8" xfId="1" applyNumberFormat="1" applyFont="1" applyBorder="1" applyAlignment="1">
      <alignment horizontal="center" vertical="center" wrapText="1"/>
    </xf>
    <xf numFmtId="167" fontId="2" fillId="0" borderId="8" xfId="2" applyFont="1" applyFill="1" applyBorder="1" applyAlignment="1">
      <alignment horizontal="right"/>
    </xf>
    <xf numFmtId="0" fontId="3" fillId="0" borderId="8" xfId="1" applyFont="1" applyBorder="1"/>
    <xf numFmtId="167" fontId="2" fillId="0" borderId="8" xfId="2" applyFont="1" applyFill="1" applyBorder="1" applyAlignment="1">
      <alignment horizontal="right" wrapText="1"/>
    </xf>
    <xf numFmtId="165" fontId="2" fillId="0" borderId="8" xfId="1" applyNumberFormat="1" applyFont="1" applyBorder="1" applyAlignment="1">
      <alignment horizontal="justify" vertical="top" wrapText="1"/>
    </xf>
    <xf numFmtId="2" fontId="3" fillId="0" borderId="8" xfId="1" applyNumberFormat="1" applyFont="1" applyBorder="1"/>
    <xf numFmtId="0" fontId="3" fillId="0" borderId="9" xfId="1" applyFont="1" applyBorder="1" applyAlignment="1">
      <alignment vertical="center"/>
    </xf>
    <xf numFmtId="165" fontId="2" fillId="0" borderId="8" xfId="1" applyNumberFormat="1" applyFont="1" applyBorder="1" applyAlignment="1">
      <alignment vertical="justify" wrapText="1"/>
    </xf>
    <xf numFmtId="49" fontId="3" fillId="0" borderId="8" xfId="1" applyNumberFormat="1" applyFont="1" applyBorder="1" applyAlignment="1">
      <alignment horizontal="left" vertical="top" wrapText="1"/>
    </xf>
    <xf numFmtId="1" fontId="3" fillId="0" borderId="8" xfId="1" applyNumberFormat="1" applyFont="1" applyBorder="1" applyAlignment="1">
      <alignment horizontal="center" vertical="center"/>
    </xf>
    <xf numFmtId="168" fontId="2" fillId="0" borderId="8" xfId="1" applyNumberFormat="1" applyFont="1" applyBorder="1" applyAlignment="1">
      <alignment horizontal="right" wrapText="1"/>
    </xf>
    <xf numFmtId="169" fontId="2" fillId="0" borderId="9" xfId="1" applyNumberFormat="1" applyFont="1" applyBorder="1" applyAlignment="1">
      <alignment horizontal="center" vertical="center" wrapText="1"/>
    </xf>
    <xf numFmtId="169" fontId="3" fillId="0" borderId="9" xfId="1" quotePrefix="1" applyNumberFormat="1" applyFont="1" applyBorder="1" applyAlignment="1">
      <alignment horizontal="center" vertical="top" wrapText="1"/>
    </xf>
    <xf numFmtId="169" fontId="3" fillId="0" borderId="9" xfId="1" applyNumberFormat="1" applyFont="1" applyBorder="1" applyAlignment="1">
      <alignment horizontal="center" vertical="top" wrapText="1"/>
    </xf>
    <xf numFmtId="165" fontId="2" fillId="0" borderId="9" xfId="1" applyNumberFormat="1" applyFont="1" applyBorder="1" applyAlignment="1">
      <alignment vertical="justify" wrapText="1"/>
    </xf>
    <xf numFmtId="0" fontId="3" fillId="0" borderId="10" xfId="1" applyFont="1" applyBorder="1" applyAlignment="1">
      <alignment vertical="center"/>
    </xf>
    <xf numFmtId="168" fontId="2" fillId="0" borderId="11" xfId="1" applyNumberFormat="1" applyFont="1" applyBorder="1" applyAlignment="1">
      <alignment horizontal="right" wrapText="1"/>
    </xf>
    <xf numFmtId="164" fontId="2" fillId="0" borderId="8" xfId="1" applyNumberFormat="1" applyFont="1" applyBorder="1" applyAlignment="1">
      <alignment wrapText="1"/>
    </xf>
    <xf numFmtId="2" fontId="3" fillId="0" borderId="8" xfId="1" applyNumberFormat="1" applyFont="1" applyBorder="1" applyAlignment="1">
      <alignment horizontal="right" vertical="center"/>
    </xf>
    <xf numFmtId="0" fontId="3" fillId="0" borderId="8" xfId="1" applyFont="1" applyBorder="1" applyAlignment="1">
      <alignment horizontal="right" vertical="center"/>
    </xf>
    <xf numFmtId="169" fontId="2" fillId="0" borderId="10" xfId="1" applyNumberFormat="1" applyFont="1" applyBorder="1" applyAlignment="1">
      <alignment horizontal="center" vertical="center" wrapText="1"/>
    </xf>
    <xf numFmtId="165" fontId="3" fillId="0" borderId="11" xfId="1" applyNumberFormat="1" applyFont="1" applyBorder="1" applyAlignment="1">
      <alignment horizontal="justify" vertical="top" wrapText="1"/>
    </xf>
    <xf numFmtId="0" fontId="3" fillId="0" borderId="11" xfId="1" applyFont="1" applyBorder="1" applyAlignment="1">
      <alignment horizontal="center" vertical="center" wrapText="1"/>
    </xf>
    <xf numFmtId="2" fontId="3" fillId="0" borderId="11" xfId="1" applyNumberFormat="1" applyFont="1" applyBorder="1" applyAlignment="1">
      <alignment horizontal="center" vertical="center" wrapText="1"/>
    </xf>
    <xf numFmtId="0" fontId="2" fillId="0" borderId="11" xfId="1" applyFont="1" applyBorder="1" applyAlignment="1">
      <alignment horizontal="center" vertical="center" wrapText="1"/>
    </xf>
    <xf numFmtId="0" fontId="2" fillId="0" borderId="9" xfId="1" applyFont="1" applyBorder="1" applyAlignment="1">
      <alignment horizontal="center" vertical="center"/>
    </xf>
    <xf numFmtId="0" fontId="2" fillId="0" borderId="8" xfId="1" applyFont="1" applyBorder="1" applyAlignment="1">
      <alignment horizontal="center" vertical="center"/>
    </xf>
    <xf numFmtId="0" fontId="5" fillId="0" borderId="9" xfId="0" applyFont="1" applyBorder="1" applyAlignment="1">
      <alignment horizontal="center" vertical="top"/>
    </xf>
    <xf numFmtId="0" fontId="3" fillId="0" borderId="8" xfId="3" applyFont="1" applyBorder="1" applyAlignment="1">
      <alignment horizontal="justify" vertical="top" wrapText="1"/>
    </xf>
    <xf numFmtId="0" fontId="5" fillId="0" borderId="8" xfId="0" applyFont="1" applyBorder="1" applyAlignment="1">
      <alignment horizontal="center"/>
    </xf>
    <xf numFmtId="2" fontId="6" fillId="0" borderId="8" xfId="0" applyNumberFormat="1" applyFont="1" applyBorder="1" applyAlignment="1">
      <alignment horizontal="center"/>
    </xf>
    <xf numFmtId="1" fontId="6" fillId="0" borderId="9" xfId="0" applyNumberFormat="1" applyFont="1" applyBorder="1" applyAlignment="1">
      <alignment horizontal="center" vertical="top"/>
    </xf>
    <xf numFmtId="170" fontId="5" fillId="0" borderId="8" xfId="0" applyNumberFormat="1" applyFont="1" applyBorder="1" applyAlignment="1">
      <alignment horizontal="center"/>
    </xf>
    <xf numFmtId="164" fontId="5" fillId="0" borderId="8" xfId="0" applyNumberFormat="1" applyFont="1" applyBorder="1" applyAlignment="1">
      <alignment horizontal="center"/>
    </xf>
    <xf numFmtId="0" fontId="3" fillId="2" borderId="8" xfId="3" applyFont="1" applyFill="1" applyBorder="1" applyAlignment="1">
      <alignment horizontal="justify" vertical="top" wrapText="1"/>
    </xf>
    <xf numFmtId="0" fontId="7" fillId="0" borderId="8" xfId="0" applyFont="1" applyBorder="1" applyAlignment="1">
      <alignment wrapText="1"/>
    </xf>
    <xf numFmtId="0" fontId="3" fillId="0" borderId="8" xfId="0" applyFont="1" applyBorder="1" applyAlignment="1">
      <alignment horizontal="justify" vertical="top" wrapText="1"/>
    </xf>
    <xf numFmtId="0" fontId="3" fillId="3" borderId="8" xfId="0" applyFont="1" applyFill="1" applyBorder="1" applyAlignment="1">
      <alignment horizontal="justify" vertical="top" wrapText="1"/>
    </xf>
    <xf numFmtId="2" fontId="6" fillId="2" borderId="8" xfId="0" applyNumberFormat="1" applyFont="1" applyFill="1" applyBorder="1" applyAlignment="1">
      <alignment horizontal="center"/>
    </xf>
    <xf numFmtId="0" fontId="3" fillId="4" borderId="8" xfId="0" applyFont="1" applyFill="1" applyBorder="1" applyAlignment="1">
      <alignment horizontal="justify" vertical="top" wrapText="1"/>
    </xf>
    <xf numFmtId="0" fontId="6" fillId="0" borderId="8" xfId="0" applyFont="1" applyBorder="1"/>
    <xf numFmtId="0" fontId="6" fillId="0" borderId="9" xfId="0" applyFont="1" applyBorder="1"/>
    <xf numFmtId="0" fontId="6" fillId="2" borderId="8" xfId="0" applyFont="1" applyFill="1" applyBorder="1" applyAlignment="1">
      <alignment horizontal="center"/>
    </xf>
    <xf numFmtId="0" fontId="6" fillId="0" borderId="8" xfId="0" applyFont="1" applyBorder="1" applyAlignment="1">
      <alignment horizontal="right"/>
    </xf>
    <xf numFmtId="0" fontId="6" fillId="0" borderId="9" xfId="0" applyFont="1" applyBorder="1" applyAlignment="1">
      <alignment vertical="top"/>
    </xf>
    <xf numFmtId="0" fontId="6" fillId="0" borderId="8" xfId="0" applyFont="1" applyBorder="1" applyAlignment="1">
      <alignment wrapText="1"/>
    </xf>
    <xf numFmtId="0" fontId="7" fillId="0" borderId="8" xfId="0" applyFont="1" applyBorder="1" applyAlignment="1">
      <alignment horizontal="center" vertical="center"/>
    </xf>
    <xf numFmtId="170" fontId="6" fillId="2" borderId="8" xfId="0" applyNumberFormat="1" applyFont="1" applyFill="1" applyBorder="1" applyAlignment="1">
      <alignment horizontal="center"/>
    </xf>
    <xf numFmtId="2" fontId="2" fillId="0" borderId="8" xfId="1" applyNumberFormat="1" applyFont="1" applyBorder="1" applyAlignment="1">
      <alignment horizontal="right" vertical="center"/>
    </xf>
    <xf numFmtId="2" fontId="10" fillId="0" borderId="8" xfId="1" applyNumberFormat="1" applyFont="1" applyBorder="1" applyAlignment="1">
      <alignment vertical="center"/>
    </xf>
    <xf numFmtId="0" fontId="3" fillId="0" borderId="8" xfId="1" applyFont="1" applyBorder="1" applyAlignment="1">
      <alignment vertical="center" wrapText="1"/>
    </xf>
    <xf numFmtId="165" fontId="2" fillId="0" borderId="8" xfId="1" applyNumberFormat="1" applyFont="1" applyBorder="1" applyAlignment="1">
      <alignment horizontal="right"/>
    </xf>
    <xf numFmtId="0" fontId="2" fillId="0" borderId="1" xfId="1" applyFont="1" applyBorder="1" applyAlignment="1">
      <alignment horizontal="center" vertical="center"/>
    </xf>
    <xf numFmtId="0" fontId="2" fillId="0" borderId="2" xfId="1" applyFont="1" applyBorder="1" applyAlignment="1">
      <alignment horizontal="center" vertical="center"/>
    </xf>
    <xf numFmtId="164" fontId="2" fillId="0" borderId="4" xfId="1" applyNumberFormat="1" applyFont="1" applyBorder="1" applyAlignment="1">
      <alignment horizontal="center" vertical="center" wrapText="1"/>
    </xf>
    <xf numFmtId="164" fontId="2" fillId="0" borderId="5" xfId="1" applyNumberFormat="1" applyFont="1" applyBorder="1" applyAlignment="1">
      <alignment horizontal="center" vertical="center" wrapText="1"/>
    </xf>
    <xf numFmtId="164" fontId="2" fillId="0" borderId="6" xfId="1" applyNumberFormat="1" applyFont="1" applyBorder="1" applyAlignment="1">
      <alignment horizontal="center" vertical="center" wrapText="1"/>
    </xf>
    <xf numFmtId="164" fontId="4" fillId="0" borderId="8" xfId="1" applyNumberFormat="1" applyFont="1" applyBorder="1" applyAlignment="1">
      <alignment horizontal="center" vertical="center" wrapText="1"/>
    </xf>
    <xf numFmtId="164" fontId="2" fillId="0" borderId="9" xfId="1" applyNumberFormat="1" applyFont="1" applyBorder="1" applyAlignment="1">
      <alignment horizontal="center" vertical="center" wrapText="1"/>
    </xf>
    <xf numFmtId="164" fontId="2" fillId="0" borderId="8" xfId="1" applyNumberFormat="1" applyFont="1" applyBorder="1" applyAlignment="1">
      <alignment horizontal="center" vertical="center" wrapText="1"/>
    </xf>
    <xf numFmtId="0" fontId="3" fillId="0" borderId="15"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165" fontId="2" fillId="0" borderId="11" xfId="1" applyNumberFormat="1" applyFont="1" applyBorder="1" applyAlignment="1">
      <alignment horizontal="right"/>
    </xf>
    <xf numFmtId="164" fontId="2" fillId="0" borderId="12" xfId="1" applyNumberFormat="1" applyFont="1" applyBorder="1" applyAlignment="1">
      <alignment horizontal="center" wrapText="1"/>
    </xf>
    <xf numFmtId="164" fontId="2" fillId="0" borderId="13" xfId="1" applyNumberFormat="1" applyFont="1" applyBorder="1" applyAlignment="1">
      <alignment horizontal="center" wrapText="1"/>
    </xf>
    <xf numFmtId="164" fontId="2" fillId="0" borderId="14" xfId="1" applyNumberFormat="1" applyFont="1" applyBorder="1" applyAlignment="1">
      <alignment horizontal="center" wrapText="1"/>
    </xf>
    <xf numFmtId="164" fontId="2" fillId="0" borderId="9" xfId="1" applyNumberFormat="1" applyFont="1" applyBorder="1" applyAlignment="1">
      <alignment horizontal="left" wrapText="1"/>
    </xf>
    <xf numFmtId="164" fontId="2" fillId="0" borderId="8" xfId="1" applyNumberFormat="1" applyFont="1" applyBorder="1" applyAlignment="1">
      <alignment horizontal="left" wrapText="1"/>
    </xf>
    <xf numFmtId="165" fontId="2" fillId="0" borderId="15" xfId="1" applyNumberFormat="1" applyFont="1" applyBorder="1" applyAlignment="1">
      <alignment horizontal="center"/>
    </xf>
    <xf numFmtId="165" fontId="2" fillId="0" borderId="5" xfId="1" applyNumberFormat="1" applyFont="1" applyBorder="1" applyAlignment="1">
      <alignment horizontal="center"/>
    </xf>
    <xf numFmtId="165" fontId="2" fillId="0" borderId="6" xfId="1" applyNumberFormat="1" applyFont="1" applyBorder="1" applyAlignment="1">
      <alignment horizontal="center"/>
    </xf>
    <xf numFmtId="169" fontId="2" fillId="0" borderId="15" xfId="1" applyNumberFormat="1" applyFont="1" applyBorder="1" applyAlignment="1">
      <alignment horizontal="center" vertical="center" wrapText="1"/>
    </xf>
    <xf numFmtId="169" fontId="2" fillId="0" borderId="5" xfId="1" applyNumberFormat="1" applyFont="1" applyBorder="1" applyAlignment="1">
      <alignment horizontal="center" vertical="center" wrapText="1"/>
    </xf>
    <xf numFmtId="169" fontId="2" fillId="0" borderId="6" xfId="1" applyNumberFormat="1" applyFont="1" applyBorder="1" applyAlignment="1">
      <alignment horizontal="center" vertical="center" wrapText="1"/>
    </xf>
    <xf numFmtId="0" fontId="0" fillId="0" borderId="22" xfId="0" applyBorder="1" applyAlignment="1">
      <alignment horizontal="left"/>
    </xf>
    <xf numFmtId="0" fontId="0" fillId="0" borderId="23" xfId="0" applyBorder="1" applyAlignment="1">
      <alignment horizontal="left"/>
    </xf>
    <xf numFmtId="0" fontId="0" fillId="0" borderId="24" xfId="0" applyBorder="1" applyAlignment="1">
      <alignment horizontal="left"/>
    </xf>
    <xf numFmtId="0" fontId="9" fillId="0" borderId="16"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0" xfId="0" applyAlignment="1">
      <alignment horizontal="left"/>
    </xf>
    <xf numFmtId="0" fontId="0" fillId="0" borderId="21" xfId="0" applyBorder="1" applyAlignment="1">
      <alignment horizontal="left"/>
    </xf>
  </cellXfs>
  <cellStyles count="4">
    <cellStyle name="Comma 2" xfId="2" xr:uid="{A0C6CC32-751F-48F3-9000-3949CAF19FA9}"/>
    <cellStyle name="Normal" xfId="0" builtinId="0"/>
    <cellStyle name="Normal 2 2" xfId="1" xr:uid="{9B98E9D4-A8B3-47E8-955E-8F5AEC02FFC1}"/>
    <cellStyle name="Normal 3" xfId="3" xr:uid="{A4569809-8C0B-45A7-8D82-7E103DC08A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NDOKHA\AppData\Local\Microsoft\Windows\INetCache\Content.Outlook\3J4CHLYK\Location%20and%20school%20wise%20details%20for%20construction%20of%20class%20room%20and%20scinece%20labs%20in%20RV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 sheet (2)"/>
      <sheetName val="Abstract"/>
      <sheetName val="Detail Qty (2)"/>
      <sheetName val="Rd"/>
      <sheetName val="Boundary wall"/>
      <sheetName val="R"/>
      <sheetName val="Detail sheet (4)"/>
      <sheetName val="Detail sheet (3)"/>
      <sheetName val="Abstract (2)"/>
      <sheetName val="Detail Qty (3)"/>
      <sheetName val="Rd (2)"/>
      <sheetName val="Boundary wall (2)"/>
      <sheetName val="R (2)"/>
      <sheetName val="Detail sheet"/>
      <sheetName val="Tendering BOQ Price Proposal"/>
      <sheetName val="School 31"/>
      <sheetName val="School 31 Price proposal"/>
      <sheetName val="Boundary wall 31 schools"/>
      <sheetName val="S"/>
      <sheetName val="S det"/>
    </sheetNames>
    <sheetDataSet>
      <sheetData sheetId="0"/>
      <sheetData sheetId="1"/>
      <sheetData sheetId="2"/>
      <sheetData sheetId="3"/>
      <sheetData sheetId="4"/>
      <sheetData sheetId="5"/>
      <sheetData sheetId="6"/>
      <sheetData sheetId="7"/>
      <sheetData sheetId="8"/>
      <sheetData sheetId="9"/>
      <sheetData sheetId="10"/>
      <sheetData sheetId="11">
        <row r="6">
          <cell r="G6">
            <v>3600</v>
          </cell>
        </row>
        <row r="8">
          <cell r="G8">
            <v>450</v>
          </cell>
        </row>
        <row r="11">
          <cell r="G11">
            <v>900</v>
          </cell>
        </row>
        <row r="16">
          <cell r="G16">
            <v>2362.5</v>
          </cell>
        </row>
        <row r="19">
          <cell r="G19">
            <v>1012.5</v>
          </cell>
        </row>
        <row r="23">
          <cell r="G23">
            <v>7188.75</v>
          </cell>
        </row>
        <row r="28">
          <cell r="G28">
            <v>1788.75</v>
          </cell>
        </row>
        <row r="32">
          <cell r="G32">
            <v>253.125</v>
          </cell>
        </row>
        <row r="36">
          <cell r="G36">
            <v>14400</v>
          </cell>
        </row>
        <row r="40">
          <cell r="G40">
            <v>14868</v>
          </cell>
        </row>
        <row r="44">
          <cell r="F44">
            <v>2404.8000000000002</v>
          </cell>
        </row>
        <row r="45">
          <cell r="F45">
            <v>2071.7249999999999</v>
          </cell>
        </row>
        <row r="47">
          <cell r="F47">
            <v>2084.1600000000003</v>
          </cell>
        </row>
        <row r="48">
          <cell r="F48">
            <v>1467.375</v>
          </cell>
        </row>
        <row r="51">
          <cell r="F51">
            <v>3.5839553571428571</v>
          </cell>
        </row>
        <row r="53">
          <cell r="G53">
            <v>240</v>
          </cell>
        </row>
        <row r="54">
          <cell r="G54">
            <v>96</v>
          </cell>
        </row>
        <row r="58">
          <cell r="G58">
            <v>900</v>
          </cell>
        </row>
      </sheetData>
      <sheetData sheetId="12"/>
      <sheetData sheetId="13"/>
      <sheetData sheetId="14"/>
      <sheetData sheetId="15"/>
      <sheetData sheetId="16"/>
      <sheetData sheetId="17"/>
      <sheetData sheetId="18"/>
      <sheetData sheetId="19">
        <row r="16">
          <cell r="I16">
            <v>1891.5</v>
          </cell>
        </row>
        <row r="25">
          <cell r="I25">
            <v>120.75</v>
          </cell>
        </row>
        <row r="50">
          <cell r="I50">
            <v>2.1815400000000005</v>
          </cell>
        </row>
        <row r="60">
          <cell r="I60">
            <v>373.5</v>
          </cell>
        </row>
        <row r="80">
          <cell r="I80">
            <v>897.46875</v>
          </cell>
        </row>
        <row r="85">
          <cell r="I85">
            <v>354.25</v>
          </cell>
        </row>
        <row r="101">
          <cell r="I101">
            <v>0.76956000000000002</v>
          </cell>
        </row>
        <row r="111">
          <cell r="I111">
            <v>288</v>
          </cell>
        </row>
        <row r="131">
          <cell r="I131">
            <v>1609.9166666666667</v>
          </cell>
        </row>
        <row r="141">
          <cell r="I141">
            <v>0.41544999999999999</v>
          </cell>
        </row>
        <row r="148">
          <cell r="I148">
            <v>108.671875</v>
          </cell>
        </row>
        <row r="152">
          <cell r="I152">
            <v>2640</v>
          </cell>
        </row>
        <row r="156">
          <cell r="I156">
            <v>352</v>
          </cell>
        </row>
        <row r="174">
          <cell r="I174">
            <v>1.6340864800000001</v>
          </cell>
        </row>
        <row r="192">
          <cell r="I192">
            <v>2.1719386666666658</v>
          </cell>
        </row>
        <row r="202">
          <cell r="I202">
            <v>435.69959999999998</v>
          </cell>
        </row>
        <row r="208">
          <cell r="I208">
            <v>648</v>
          </cell>
        </row>
        <row r="212">
          <cell r="I212">
            <v>1056</v>
          </cell>
        </row>
        <row r="217">
          <cell r="I217">
            <v>1736</v>
          </cell>
        </row>
        <row r="240">
          <cell r="I240">
            <v>2240</v>
          </cell>
        </row>
        <row r="244">
          <cell r="I244">
            <v>528</v>
          </cell>
        </row>
        <row r="248">
          <cell r="I248">
            <v>340</v>
          </cell>
        </row>
        <row r="257">
          <cell r="I257">
            <v>57</v>
          </cell>
        </row>
        <row r="261">
          <cell r="I261">
            <v>40</v>
          </cell>
        </row>
        <row r="266">
          <cell r="I266">
            <v>210</v>
          </cell>
        </row>
        <row r="270">
          <cell r="I270">
            <v>1056</v>
          </cell>
        </row>
        <row r="273">
          <cell r="I273">
            <v>2240</v>
          </cell>
        </row>
        <row r="277">
          <cell r="I277">
            <v>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783EE-4DE2-43BD-8899-2095D1A0D487}">
  <sheetPr>
    <tabColor rgb="FF00B0F0"/>
    <pageSetUpPr fitToPage="1"/>
  </sheetPr>
  <dimension ref="A1:N195"/>
  <sheetViews>
    <sheetView tabSelected="1" zoomScaleNormal="100" zoomScaleSheetLayoutView="100" workbookViewId="0">
      <selection activeCell="F7" sqref="F7"/>
    </sheetView>
  </sheetViews>
  <sheetFormatPr defaultColWidth="9.1796875" defaultRowHeight="15.5" x14ac:dyDescent="0.35"/>
  <cols>
    <col min="1" max="1" width="7.453125" style="30" customWidth="1"/>
    <col min="2" max="2" width="53.1796875" style="74" customWidth="1"/>
    <col min="3" max="3" width="11.7265625" style="3" customWidth="1"/>
    <col min="4" max="4" width="11.1796875" style="10" customWidth="1"/>
    <col min="5" max="5" width="14" style="42" customWidth="1"/>
    <col min="6" max="6" width="19.54296875" style="43" bestFit="1" customWidth="1"/>
    <col min="7" max="12" width="9.1796875" style="3"/>
    <col min="13" max="14" width="11.81640625" style="3" bestFit="1" customWidth="1"/>
    <col min="15" max="16384" width="9.1796875" style="3"/>
  </cols>
  <sheetData>
    <row r="1" spans="1:6" s="1" customFormat="1" ht="16" thickBot="1" x14ac:dyDescent="0.4">
      <c r="A1" s="76" t="s">
        <v>159</v>
      </c>
      <c r="B1" s="76"/>
      <c r="C1" s="76"/>
      <c r="D1" s="76"/>
      <c r="E1" s="76"/>
      <c r="F1" s="77"/>
    </row>
    <row r="2" spans="1:6" s="2" customFormat="1" ht="38.25" customHeight="1" x14ac:dyDescent="0.35">
      <c r="A2" s="78" t="s">
        <v>0</v>
      </c>
      <c r="B2" s="79"/>
      <c r="C2" s="79"/>
      <c r="D2" s="79"/>
      <c r="E2" s="79"/>
      <c r="F2" s="80"/>
    </row>
    <row r="3" spans="1:6" ht="30" customHeight="1" x14ac:dyDescent="0.35">
      <c r="A3" s="3"/>
      <c r="B3" s="4" t="s">
        <v>1</v>
      </c>
      <c r="C3" s="4" t="s">
        <v>2</v>
      </c>
      <c r="D3" s="4" t="s">
        <v>3</v>
      </c>
      <c r="E3" s="5" t="s">
        <v>4</v>
      </c>
      <c r="F3" s="4" t="s">
        <v>5</v>
      </c>
    </row>
    <row r="4" spans="1:6" s="6" customFormat="1" ht="18.5" x14ac:dyDescent="0.35">
      <c r="B4" s="81" t="s">
        <v>6</v>
      </c>
      <c r="C4" s="81"/>
      <c r="D4" s="81"/>
      <c r="E4" s="7"/>
      <c r="F4" s="7"/>
    </row>
    <row r="5" spans="1:6" ht="62" x14ac:dyDescent="0.35">
      <c r="A5" s="3"/>
      <c r="B5" s="8" t="s">
        <v>7</v>
      </c>
      <c r="C5" s="9"/>
      <c r="E5" s="9"/>
      <c r="F5" s="11"/>
    </row>
    <row r="6" spans="1:6" x14ac:dyDescent="0.35">
      <c r="A6" s="3"/>
      <c r="B6" s="12" t="s">
        <v>8</v>
      </c>
      <c r="C6" s="13">
        <f>'[1]S det'!I16</f>
        <v>1891.5</v>
      </c>
      <c r="D6" s="10" t="s">
        <v>9</v>
      </c>
      <c r="E6" s="14"/>
      <c r="F6" s="15"/>
    </row>
    <row r="7" spans="1:6" ht="77.5" x14ac:dyDescent="0.35">
      <c r="A7" s="3"/>
      <c r="B7" s="16" t="s">
        <v>10</v>
      </c>
      <c r="C7" s="9"/>
      <c r="E7" s="9"/>
      <c r="F7" s="11"/>
    </row>
    <row r="8" spans="1:6" x14ac:dyDescent="0.35">
      <c r="A8" s="3"/>
      <c r="B8" s="12" t="s">
        <v>11</v>
      </c>
      <c r="C8" s="13">
        <f>'[1]S det'!I25</f>
        <v>120.75</v>
      </c>
      <c r="D8" s="10" t="s">
        <v>9</v>
      </c>
      <c r="E8" s="14"/>
      <c r="F8" s="15"/>
    </row>
    <row r="9" spans="1:6" ht="130.5" customHeight="1" x14ac:dyDescent="0.35">
      <c r="A9" s="3"/>
      <c r="B9" s="17" t="s">
        <v>12</v>
      </c>
      <c r="C9" s="13"/>
      <c r="E9" s="14"/>
      <c r="F9" s="15"/>
    </row>
    <row r="10" spans="1:6" x14ac:dyDescent="0.35">
      <c r="A10" s="3"/>
      <c r="B10" s="12" t="s">
        <v>13</v>
      </c>
      <c r="C10" s="13"/>
      <c r="E10" s="14"/>
      <c r="F10" s="15"/>
    </row>
    <row r="11" spans="1:6" x14ac:dyDescent="0.35">
      <c r="A11" s="3"/>
      <c r="B11" s="18" t="s">
        <v>14</v>
      </c>
      <c r="C11" s="13">
        <f>'[1]S det'!I50</f>
        <v>2.1815400000000005</v>
      </c>
      <c r="E11" s="14"/>
      <c r="F11" s="15"/>
    </row>
    <row r="12" spans="1:6" x14ac:dyDescent="0.35">
      <c r="A12" s="3"/>
      <c r="B12" s="18" t="s">
        <v>15</v>
      </c>
      <c r="C12" s="13">
        <f>'[1]S det'!I101</f>
        <v>0.76956000000000002</v>
      </c>
      <c r="E12" s="14"/>
      <c r="F12" s="15"/>
    </row>
    <row r="13" spans="1:6" x14ac:dyDescent="0.35">
      <c r="A13" s="3"/>
      <c r="B13" s="18" t="s">
        <v>16</v>
      </c>
      <c r="C13" s="13">
        <f>'[1]S det'!I141</f>
        <v>0.41544999999999999</v>
      </c>
      <c r="E13" s="14"/>
      <c r="F13" s="15"/>
    </row>
    <row r="14" spans="1:6" x14ac:dyDescent="0.35">
      <c r="A14" s="3"/>
      <c r="B14" s="18" t="s">
        <v>17</v>
      </c>
      <c r="C14" s="13">
        <f>'[1]S det'!I174</f>
        <v>1.6340864800000001</v>
      </c>
      <c r="E14" s="14"/>
      <c r="F14" s="15"/>
    </row>
    <row r="15" spans="1:6" x14ac:dyDescent="0.35">
      <c r="A15" s="3"/>
      <c r="B15" s="18" t="s">
        <v>18</v>
      </c>
      <c r="C15" s="13">
        <f>'[1]S det'!I192</f>
        <v>2.1719386666666658</v>
      </c>
      <c r="E15" s="14"/>
      <c r="F15" s="15"/>
    </row>
    <row r="16" spans="1:6" x14ac:dyDescent="0.35">
      <c r="A16" s="3"/>
      <c r="B16" s="19" t="s">
        <v>19</v>
      </c>
      <c r="C16" s="20">
        <f>SUM(C11:C15)</f>
        <v>7.1725751466666665</v>
      </c>
      <c r="D16" s="10" t="s">
        <v>20</v>
      </c>
      <c r="E16" s="14"/>
      <c r="F16" s="15"/>
    </row>
    <row r="17" spans="1:14" ht="62" x14ac:dyDescent="0.35">
      <c r="A17" s="3"/>
      <c r="B17" s="8" t="s">
        <v>21</v>
      </c>
      <c r="C17" s="9"/>
      <c r="E17" s="9"/>
      <c r="F17" s="11"/>
    </row>
    <row r="18" spans="1:14" x14ac:dyDescent="0.35">
      <c r="A18" s="3"/>
      <c r="B18" s="12" t="s">
        <v>22</v>
      </c>
      <c r="C18" s="13">
        <f>'[1]S det'!I60</f>
        <v>373.5</v>
      </c>
      <c r="D18" s="10" t="s">
        <v>9</v>
      </c>
      <c r="E18" s="14"/>
      <c r="F18" s="15"/>
    </row>
    <row r="19" spans="1:14" ht="62" x14ac:dyDescent="0.35">
      <c r="A19" s="3"/>
      <c r="B19" s="8" t="s">
        <v>23</v>
      </c>
      <c r="C19" s="9"/>
      <c r="E19" s="9"/>
      <c r="F19" s="11"/>
    </row>
    <row r="20" spans="1:14" x14ac:dyDescent="0.35">
      <c r="A20" s="3"/>
      <c r="B20" s="21" t="s">
        <v>24</v>
      </c>
      <c r="C20" s="13">
        <f>'[1]S det'!I80</f>
        <v>897.46875</v>
      </c>
      <c r="D20" s="10" t="s">
        <v>9</v>
      </c>
      <c r="E20" s="14"/>
      <c r="F20" s="15"/>
    </row>
    <row r="21" spans="1:14" ht="62" x14ac:dyDescent="0.35">
      <c r="A21" s="3"/>
      <c r="B21" s="17" t="s">
        <v>25</v>
      </c>
      <c r="C21" s="9"/>
      <c r="E21" s="9"/>
      <c r="F21" s="11"/>
    </row>
    <row r="22" spans="1:14" x14ac:dyDescent="0.35">
      <c r="A22" s="3"/>
      <c r="B22" s="12" t="s">
        <v>26</v>
      </c>
      <c r="C22" s="13">
        <f>'[1]S det'!$I$85</f>
        <v>354.25</v>
      </c>
      <c r="D22" s="10" t="s">
        <v>9</v>
      </c>
      <c r="E22" s="14"/>
      <c r="F22" s="15"/>
    </row>
    <row r="23" spans="1:14" ht="93" x14ac:dyDescent="0.35">
      <c r="A23" s="3"/>
      <c r="B23" s="8" t="s">
        <v>27</v>
      </c>
      <c r="C23" s="9"/>
      <c r="E23" s="9"/>
      <c r="F23" s="11"/>
    </row>
    <row r="24" spans="1:14" x14ac:dyDescent="0.35">
      <c r="A24" s="3"/>
      <c r="B24" s="12" t="s">
        <v>28</v>
      </c>
      <c r="C24" s="13">
        <f>'[1]S det'!I111</f>
        <v>288</v>
      </c>
      <c r="D24" s="10" t="s">
        <v>9</v>
      </c>
      <c r="E24" s="14"/>
      <c r="F24" s="15"/>
    </row>
    <row r="25" spans="1:14" ht="62" x14ac:dyDescent="0.35">
      <c r="A25" s="3"/>
      <c r="B25" s="8" t="s">
        <v>23</v>
      </c>
      <c r="C25" s="13"/>
      <c r="E25" s="14"/>
      <c r="F25" s="15"/>
      <c r="M25" s="22"/>
    </row>
    <row r="26" spans="1:14" x14ac:dyDescent="0.35">
      <c r="A26" s="3"/>
      <c r="B26" s="21" t="s">
        <v>29</v>
      </c>
      <c r="C26" s="13">
        <f>'[1]S det'!I131</f>
        <v>1609.9166666666667</v>
      </c>
      <c r="D26" s="10" t="s">
        <v>9</v>
      </c>
      <c r="E26" s="14"/>
      <c r="F26" s="15"/>
      <c r="M26" s="22"/>
    </row>
    <row r="27" spans="1:14" ht="93" x14ac:dyDescent="0.35">
      <c r="A27" s="3"/>
      <c r="B27" s="8" t="s">
        <v>30</v>
      </c>
      <c r="C27" s="13"/>
      <c r="E27" s="14"/>
      <c r="F27" s="15"/>
      <c r="N27" s="22"/>
    </row>
    <row r="28" spans="1:14" x14ac:dyDescent="0.35">
      <c r="A28" s="3"/>
      <c r="B28" s="12" t="s">
        <v>31</v>
      </c>
      <c r="C28" s="13">
        <f>'[1]S det'!I148</f>
        <v>108.671875</v>
      </c>
      <c r="D28" s="10" t="s">
        <v>9</v>
      </c>
      <c r="E28" s="14"/>
      <c r="F28" s="15"/>
    </row>
    <row r="29" spans="1:14" ht="46.5" x14ac:dyDescent="0.35">
      <c r="A29" s="3"/>
      <c r="B29" s="8" t="s">
        <v>32</v>
      </c>
      <c r="C29" s="9"/>
      <c r="E29" s="9"/>
      <c r="F29" s="11"/>
    </row>
    <row r="30" spans="1:14" x14ac:dyDescent="0.35">
      <c r="A30" s="3"/>
      <c r="B30" s="12" t="s">
        <v>33</v>
      </c>
      <c r="C30" s="13">
        <f>'[1]S det'!I152</f>
        <v>2640</v>
      </c>
      <c r="D30" s="10" t="s">
        <v>9</v>
      </c>
      <c r="E30" s="14"/>
      <c r="F30" s="15"/>
    </row>
    <row r="31" spans="1:14" ht="77.5" x14ac:dyDescent="0.35">
      <c r="A31" s="3"/>
      <c r="B31" s="16" t="s">
        <v>10</v>
      </c>
      <c r="C31" s="9"/>
      <c r="E31" s="9"/>
      <c r="F31" s="11"/>
    </row>
    <row r="32" spans="1:14" x14ac:dyDescent="0.35">
      <c r="A32" s="3"/>
      <c r="B32" s="12" t="s">
        <v>11</v>
      </c>
      <c r="C32" s="13">
        <f>'[1]S det'!I156</f>
        <v>352</v>
      </c>
      <c r="D32" s="10" t="s">
        <v>9</v>
      </c>
      <c r="E32" s="14"/>
      <c r="F32" s="15"/>
    </row>
    <row r="33" spans="1:6" ht="93" x14ac:dyDescent="0.35">
      <c r="A33" s="3"/>
      <c r="B33" s="8" t="s">
        <v>34</v>
      </c>
      <c r="C33" s="9"/>
      <c r="E33" s="9"/>
      <c r="F33" s="11"/>
    </row>
    <row r="34" spans="1:6" x14ac:dyDescent="0.35">
      <c r="A34" s="3"/>
      <c r="B34" s="12" t="s">
        <v>35</v>
      </c>
      <c r="C34" s="13">
        <f>'[1]S det'!I202</f>
        <v>435.69959999999998</v>
      </c>
      <c r="D34" s="10" t="s">
        <v>9</v>
      </c>
      <c r="E34" s="14"/>
      <c r="F34" s="15"/>
    </row>
    <row r="35" spans="1:6" ht="77.5" x14ac:dyDescent="0.35">
      <c r="A35" s="3"/>
      <c r="B35" s="8" t="s">
        <v>36</v>
      </c>
      <c r="C35" s="9"/>
      <c r="E35" s="9"/>
      <c r="F35" s="11"/>
    </row>
    <row r="36" spans="1:6" x14ac:dyDescent="0.35">
      <c r="A36" s="3"/>
      <c r="B36" s="12" t="s">
        <v>37</v>
      </c>
      <c r="C36" s="13">
        <f>'[1]S det'!$I$208</f>
        <v>648</v>
      </c>
      <c r="D36" s="10" t="s">
        <v>9</v>
      </c>
      <c r="E36" s="14"/>
      <c r="F36" s="15"/>
    </row>
    <row r="37" spans="1:6" ht="77.5" x14ac:dyDescent="0.35">
      <c r="A37" s="3"/>
      <c r="B37" s="8" t="s">
        <v>38</v>
      </c>
      <c r="C37" s="9"/>
      <c r="E37" s="9"/>
      <c r="F37" s="11"/>
    </row>
    <row r="38" spans="1:6" x14ac:dyDescent="0.35">
      <c r="A38" s="3"/>
      <c r="B38" s="12" t="s">
        <v>39</v>
      </c>
      <c r="C38" s="13">
        <f>'[1]S det'!I212</f>
        <v>1056</v>
      </c>
      <c r="D38" s="10" t="s">
        <v>40</v>
      </c>
      <c r="E38" s="14"/>
      <c r="F38" s="15"/>
    </row>
    <row r="39" spans="1:6" ht="62" x14ac:dyDescent="0.35">
      <c r="A39" s="3"/>
      <c r="B39" s="8" t="s">
        <v>41</v>
      </c>
      <c r="C39" s="9"/>
      <c r="E39" s="9"/>
      <c r="F39" s="11"/>
    </row>
    <row r="40" spans="1:6" x14ac:dyDescent="0.35">
      <c r="A40" s="3"/>
      <c r="B40" s="12" t="s">
        <v>42</v>
      </c>
      <c r="C40" s="13">
        <f>'[1]S det'!I217</f>
        <v>1736</v>
      </c>
      <c r="D40" s="10" t="s">
        <v>40</v>
      </c>
      <c r="E40" s="14"/>
      <c r="F40" s="15"/>
    </row>
    <row r="41" spans="1:6" ht="62" x14ac:dyDescent="0.35">
      <c r="A41" s="3"/>
      <c r="B41" s="8" t="s">
        <v>41</v>
      </c>
      <c r="C41" s="9"/>
      <c r="E41" s="9"/>
      <c r="F41" s="11"/>
    </row>
    <row r="42" spans="1:6" x14ac:dyDescent="0.35">
      <c r="A42" s="3"/>
      <c r="B42" s="12" t="s">
        <v>43</v>
      </c>
      <c r="C42" s="13">
        <f>'[1]S det'!I240</f>
        <v>2240</v>
      </c>
      <c r="D42" s="10" t="s">
        <v>40</v>
      </c>
      <c r="E42" s="14"/>
      <c r="F42" s="15"/>
    </row>
    <row r="43" spans="1:6" ht="77.5" x14ac:dyDescent="0.35">
      <c r="A43" s="3"/>
      <c r="B43" s="8" t="s">
        <v>36</v>
      </c>
      <c r="C43" s="9"/>
      <c r="E43" s="9"/>
      <c r="F43" s="11"/>
    </row>
    <row r="44" spans="1:6" x14ac:dyDescent="0.35">
      <c r="A44" s="3"/>
      <c r="B44" s="12" t="s">
        <v>44</v>
      </c>
      <c r="C44" s="23">
        <f>'[1]S det'!I244</f>
        <v>528</v>
      </c>
      <c r="D44" s="10" t="s">
        <v>9</v>
      </c>
      <c r="E44" s="14"/>
      <c r="F44" s="15"/>
    </row>
    <row r="45" spans="1:6" ht="124" x14ac:dyDescent="0.35">
      <c r="A45" s="3"/>
      <c r="B45" s="8" t="s">
        <v>45</v>
      </c>
      <c r="C45" s="9"/>
      <c r="E45" s="9"/>
      <c r="F45" s="11"/>
    </row>
    <row r="46" spans="1:6" x14ac:dyDescent="0.35">
      <c r="A46" s="3"/>
      <c r="B46" s="12" t="s">
        <v>46</v>
      </c>
      <c r="C46" s="23">
        <v>1100</v>
      </c>
      <c r="D46" s="24" t="s">
        <v>40</v>
      </c>
      <c r="E46" s="14"/>
      <c r="F46" s="15"/>
    </row>
    <row r="47" spans="1:6" ht="108.5" x14ac:dyDescent="0.35">
      <c r="A47" s="3"/>
      <c r="B47" s="8" t="s">
        <v>47</v>
      </c>
      <c r="C47" s="9"/>
      <c r="E47" s="9"/>
      <c r="F47" s="11"/>
    </row>
    <row r="48" spans="1:6" x14ac:dyDescent="0.35">
      <c r="A48" s="3"/>
      <c r="B48" s="12" t="s">
        <v>48</v>
      </c>
      <c r="C48" s="13">
        <f>'[1]S det'!$I$248</f>
        <v>340</v>
      </c>
      <c r="D48" s="10" t="s">
        <v>9</v>
      </c>
      <c r="E48" s="14"/>
      <c r="F48" s="15"/>
    </row>
    <row r="49" spans="1:6" ht="144" customHeight="1" x14ac:dyDescent="0.35">
      <c r="A49" s="3"/>
      <c r="B49" s="8" t="s">
        <v>49</v>
      </c>
      <c r="C49" s="9"/>
      <c r="E49" s="9"/>
      <c r="F49" s="25"/>
    </row>
    <row r="50" spans="1:6" ht="21" customHeight="1" x14ac:dyDescent="0.35">
      <c r="A50" s="3"/>
      <c r="B50" s="12" t="s">
        <v>50</v>
      </c>
      <c r="C50" s="13">
        <f>'[1]S det'!I257</f>
        <v>57</v>
      </c>
      <c r="D50" s="10" t="s">
        <v>51</v>
      </c>
      <c r="E50" s="14"/>
      <c r="F50" s="15"/>
    </row>
    <row r="51" spans="1:6" ht="62" x14ac:dyDescent="0.35">
      <c r="A51" s="3"/>
      <c r="B51" s="8" t="s">
        <v>52</v>
      </c>
      <c r="C51" s="9"/>
      <c r="E51" s="9"/>
      <c r="F51" s="25"/>
    </row>
    <row r="52" spans="1:6" x14ac:dyDescent="0.35">
      <c r="A52" s="3"/>
      <c r="B52" s="12" t="s">
        <v>53</v>
      </c>
      <c r="C52" s="13">
        <f>'[1]S det'!I261</f>
        <v>40</v>
      </c>
      <c r="D52" s="10" t="s">
        <v>40</v>
      </c>
      <c r="E52" s="14"/>
      <c r="F52" s="15"/>
    </row>
    <row r="53" spans="1:6" ht="108.5" x14ac:dyDescent="0.35">
      <c r="A53" s="3"/>
      <c r="B53" s="8" t="s">
        <v>54</v>
      </c>
      <c r="C53" s="9"/>
      <c r="E53" s="9"/>
      <c r="F53" s="25"/>
    </row>
    <row r="54" spans="1:6" x14ac:dyDescent="0.35">
      <c r="A54" s="3"/>
      <c r="B54" s="12" t="s">
        <v>55</v>
      </c>
      <c r="C54" s="13">
        <f>'[1]S det'!I266</f>
        <v>210</v>
      </c>
      <c r="D54" s="10" t="s">
        <v>40</v>
      </c>
      <c r="E54" s="14"/>
      <c r="F54" s="15"/>
    </row>
    <row r="55" spans="1:6" ht="93" x14ac:dyDescent="0.35">
      <c r="A55" s="3"/>
      <c r="B55" s="8" t="s">
        <v>56</v>
      </c>
      <c r="C55" s="9"/>
      <c r="E55" s="9"/>
      <c r="F55" s="25"/>
    </row>
    <row r="56" spans="1:6" x14ac:dyDescent="0.35">
      <c r="A56" s="3"/>
      <c r="B56" s="12" t="s">
        <v>57</v>
      </c>
      <c r="C56" s="13">
        <f>C54</f>
        <v>210</v>
      </c>
      <c r="D56" s="10" t="s">
        <v>40</v>
      </c>
      <c r="E56" s="14"/>
      <c r="F56" s="15"/>
    </row>
    <row r="57" spans="1:6" ht="139.5" x14ac:dyDescent="0.35">
      <c r="A57" s="3"/>
      <c r="B57" s="8" t="s">
        <v>58</v>
      </c>
      <c r="C57" s="9"/>
      <c r="E57" s="9"/>
      <c r="F57" s="25"/>
    </row>
    <row r="58" spans="1:6" x14ac:dyDescent="0.35">
      <c r="A58" s="3"/>
      <c r="B58" s="12" t="s">
        <v>59</v>
      </c>
      <c r="C58" s="13">
        <f>'[1]S det'!I270</f>
        <v>1056</v>
      </c>
      <c r="D58" s="10" t="s">
        <v>40</v>
      </c>
      <c r="E58" s="14"/>
      <c r="F58" s="15"/>
    </row>
    <row r="59" spans="1:6" ht="77.5" x14ac:dyDescent="0.35">
      <c r="A59" s="3"/>
      <c r="B59" s="8" t="s">
        <v>60</v>
      </c>
      <c r="C59" s="13"/>
      <c r="E59" s="26"/>
      <c r="F59" s="27"/>
    </row>
    <row r="60" spans="1:6" x14ac:dyDescent="0.35">
      <c r="A60" s="3"/>
      <c r="B60" s="12" t="s">
        <v>61</v>
      </c>
      <c r="C60" s="13">
        <f>'[1]S det'!I273</f>
        <v>2240</v>
      </c>
      <c r="D60" s="10" t="s">
        <v>40</v>
      </c>
      <c r="E60" s="14"/>
      <c r="F60" s="15"/>
    </row>
    <row r="61" spans="1:6" ht="93" x14ac:dyDescent="0.35">
      <c r="A61" s="3"/>
      <c r="B61" s="28" t="s">
        <v>62</v>
      </c>
      <c r="C61" s="9"/>
      <c r="E61" s="9"/>
      <c r="F61" s="25"/>
    </row>
    <row r="62" spans="1:6" x14ac:dyDescent="0.35">
      <c r="A62" s="3"/>
      <c r="B62" s="12" t="s">
        <v>63</v>
      </c>
      <c r="C62" s="13">
        <f>'[1]S det'!I277</f>
        <v>40</v>
      </c>
      <c r="D62" s="10" t="s">
        <v>40</v>
      </c>
      <c r="E62" s="14"/>
      <c r="F62" s="15"/>
    </row>
    <row r="63" spans="1:6" hidden="1" x14ac:dyDescent="0.35">
      <c r="A63" s="3"/>
      <c r="B63" s="8"/>
      <c r="C63" s="9"/>
      <c r="E63" s="9"/>
      <c r="F63" s="25"/>
    </row>
    <row r="64" spans="1:6" hidden="1" x14ac:dyDescent="0.35">
      <c r="A64" s="3"/>
      <c r="B64" s="12"/>
      <c r="C64" s="13"/>
      <c r="E64" s="29"/>
      <c r="F64" s="27"/>
    </row>
    <row r="65" spans="1:6" ht="15" customHeight="1" x14ac:dyDescent="0.35">
      <c r="B65" s="31" t="s">
        <v>64</v>
      </c>
      <c r="C65" s="31"/>
      <c r="D65" s="31"/>
      <c r="E65" s="31"/>
      <c r="F65" s="31"/>
    </row>
    <row r="66" spans="1:6" ht="62" x14ac:dyDescent="0.35">
      <c r="B66" s="8" t="s">
        <v>7</v>
      </c>
      <c r="C66" s="9">
        <f>100*2*1.5</f>
        <v>300</v>
      </c>
      <c r="D66" s="10" t="s">
        <v>9</v>
      </c>
      <c r="E66" s="14"/>
      <c r="F66" s="15"/>
    </row>
    <row r="67" spans="1:6" ht="62" x14ac:dyDescent="0.35">
      <c r="B67" s="8" t="s">
        <v>65</v>
      </c>
      <c r="C67" s="13">
        <v>300</v>
      </c>
      <c r="D67" s="10" t="s">
        <v>66</v>
      </c>
      <c r="E67" s="14"/>
      <c r="F67" s="15"/>
    </row>
    <row r="68" spans="1:6" ht="62" x14ac:dyDescent="0.35">
      <c r="B68" s="8" t="s">
        <v>67</v>
      </c>
      <c r="C68" s="13">
        <v>300</v>
      </c>
      <c r="D68" s="10" t="s">
        <v>66</v>
      </c>
      <c r="E68" s="14"/>
      <c r="F68" s="15"/>
    </row>
    <row r="69" spans="1:6" ht="37.5" customHeight="1" x14ac:dyDescent="0.35">
      <c r="B69" s="8" t="s">
        <v>68</v>
      </c>
      <c r="C69" s="13">
        <v>2</v>
      </c>
      <c r="D69" s="10" t="s">
        <v>69</v>
      </c>
      <c r="E69" s="14"/>
      <c r="F69" s="15"/>
    </row>
    <row r="70" spans="1:6" ht="201.5" x14ac:dyDescent="0.35">
      <c r="B70" s="8" t="s">
        <v>70</v>
      </c>
      <c r="C70" s="13">
        <v>2</v>
      </c>
      <c r="D70" s="10" t="s">
        <v>69</v>
      </c>
      <c r="E70" s="14"/>
      <c r="F70" s="15"/>
    </row>
    <row r="71" spans="1:6" ht="62" x14ac:dyDescent="0.35">
      <c r="B71" s="32" t="s">
        <v>71</v>
      </c>
      <c r="C71" s="13">
        <v>1</v>
      </c>
      <c r="D71" s="33" t="s">
        <v>72</v>
      </c>
      <c r="E71" s="14"/>
      <c r="F71" s="15"/>
    </row>
    <row r="72" spans="1:6" ht="46.5" x14ac:dyDescent="0.35">
      <c r="B72" s="8" t="s">
        <v>73</v>
      </c>
      <c r="C72" s="13">
        <v>1</v>
      </c>
      <c r="D72" s="10" t="s">
        <v>69</v>
      </c>
      <c r="E72" s="14"/>
      <c r="F72" s="15"/>
    </row>
    <row r="73" spans="1:6" ht="15" customHeight="1" x14ac:dyDescent="0.35">
      <c r="B73" s="31" t="s">
        <v>74</v>
      </c>
      <c r="C73" s="31"/>
      <c r="D73" s="31"/>
      <c r="E73" s="31"/>
      <c r="F73" s="31"/>
    </row>
    <row r="74" spans="1:6" ht="108.5" x14ac:dyDescent="0.35">
      <c r="B74" s="8" t="s">
        <v>75</v>
      </c>
      <c r="C74" s="13">
        <v>1</v>
      </c>
      <c r="D74" s="10" t="s">
        <v>76</v>
      </c>
      <c r="E74" s="14"/>
      <c r="F74" s="27"/>
    </row>
    <row r="75" spans="1:6" x14ac:dyDescent="0.35">
      <c r="B75" s="75" t="s">
        <v>77</v>
      </c>
      <c r="C75" s="75"/>
      <c r="D75" s="75"/>
      <c r="E75" s="75"/>
      <c r="F75" s="34"/>
    </row>
    <row r="76" spans="1:6" ht="36" customHeight="1" x14ac:dyDescent="0.35">
      <c r="A76" s="82" t="s">
        <v>78</v>
      </c>
      <c r="B76" s="83"/>
      <c r="C76" s="83"/>
      <c r="D76" s="83"/>
      <c r="E76" s="83"/>
      <c r="F76" s="83"/>
    </row>
    <row r="77" spans="1:6" x14ac:dyDescent="0.35">
      <c r="A77" s="35" t="s">
        <v>79</v>
      </c>
      <c r="B77" s="4" t="s">
        <v>1</v>
      </c>
      <c r="C77" s="4" t="s">
        <v>2</v>
      </c>
      <c r="D77" s="4" t="s">
        <v>3</v>
      </c>
      <c r="E77" s="5" t="s">
        <v>4</v>
      </c>
      <c r="F77" s="4" t="s">
        <v>5</v>
      </c>
    </row>
    <row r="78" spans="1:6" ht="62" x14ac:dyDescent="0.35">
      <c r="A78" s="36"/>
      <c r="B78" s="8" t="s">
        <v>80</v>
      </c>
      <c r="C78" s="9"/>
      <c r="E78" s="9"/>
      <c r="F78" s="11"/>
    </row>
    <row r="79" spans="1:6" x14ac:dyDescent="0.35">
      <c r="A79" s="36"/>
      <c r="B79" s="12" t="s">
        <v>8</v>
      </c>
      <c r="C79" s="13">
        <v>296</v>
      </c>
      <c r="D79" s="10" t="s">
        <v>9</v>
      </c>
      <c r="E79" s="14"/>
      <c r="F79" s="15"/>
    </row>
    <row r="80" spans="1:6" ht="77.5" x14ac:dyDescent="0.35">
      <c r="A80" s="37"/>
      <c r="B80" s="16" t="s">
        <v>81</v>
      </c>
      <c r="C80" s="9"/>
      <c r="E80" s="9"/>
      <c r="F80" s="11"/>
    </row>
    <row r="81" spans="1:6" x14ac:dyDescent="0.35">
      <c r="A81" s="37"/>
      <c r="B81" s="12" t="s">
        <v>11</v>
      </c>
      <c r="C81" s="13">
        <v>37</v>
      </c>
      <c r="D81" s="10" t="s">
        <v>9</v>
      </c>
      <c r="E81" s="14"/>
      <c r="F81" s="15"/>
    </row>
    <row r="82" spans="1:6" ht="139.5" x14ac:dyDescent="0.35">
      <c r="A82" s="37"/>
      <c r="B82" s="17" t="s">
        <v>82</v>
      </c>
      <c r="C82" s="13"/>
      <c r="E82" s="14"/>
      <c r="F82" s="15"/>
    </row>
    <row r="83" spans="1:6" x14ac:dyDescent="0.35">
      <c r="A83" s="37"/>
      <c r="B83" s="12" t="s">
        <v>13</v>
      </c>
      <c r="C83" s="13"/>
      <c r="E83" s="14"/>
      <c r="F83" s="15"/>
    </row>
    <row r="84" spans="1:6" x14ac:dyDescent="0.35">
      <c r="A84" s="36"/>
      <c r="B84" s="18" t="s">
        <v>14</v>
      </c>
      <c r="C84" s="13">
        <v>1.1631599999999997</v>
      </c>
      <c r="E84" s="14"/>
      <c r="F84" s="15"/>
    </row>
    <row r="85" spans="1:6" x14ac:dyDescent="0.35">
      <c r="A85" s="36"/>
      <c r="B85" s="18" t="s">
        <v>15</v>
      </c>
      <c r="C85" s="13">
        <v>0.47525000000000001</v>
      </c>
      <c r="E85" s="14"/>
      <c r="F85" s="15"/>
    </row>
    <row r="86" spans="1:6" x14ac:dyDescent="0.35">
      <c r="A86" s="36"/>
      <c r="B86" s="18" t="s">
        <v>16</v>
      </c>
      <c r="C86" s="13">
        <v>0.39321999999999996</v>
      </c>
      <c r="E86" s="14"/>
      <c r="F86" s="15"/>
    </row>
    <row r="87" spans="1:6" x14ac:dyDescent="0.35">
      <c r="A87" s="36"/>
      <c r="B87" s="18" t="s">
        <v>17</v>
      </c>
      <c r="C87" s="13">
        <v>0.375025</v>
      </c>
      <c r="E87" s="14"/>
      <c r="F87" s="15"/>
    </row>
    <row r="88" spans="1:6" x14ac:dyDescent="0.35">
      <c r="A88" s="36"/>
      <c r="B88" s="18" t="s">
        <v>18</v>
      </c>
      <c r="C88" s="13">
        <v>1.1137266666666668</v>
      </c>
      <c r="E88" s="14"/>
      <c r="F88" s="15"/>
    </row>
    <row r="89" spans="1:6" x14ac:dyDescent="0.35">
      <c r="A89" s="36"/>
      <c r="B89" s="19" t="s">
        <v>19</v>
      </c>
      <c r="C89" s="20">
        <v>3.5203816666666663</v>
      </c>
      <c r="D89" s="10" t="s">
        <v>20</v>
      </c>
      <c r="E89" s="14"/>
      <c r="F89" s="15"/>
    </row>
    <row r="90" spans="1:6" ht="62" x14ac:dyDescent="0.35">
      <c r="A90" s="36"/>
      <c r="B90" s="8" t="s">
        <v>83</v>
      </c>
      <c r="C90" s="9"/>
      <c r="E90" s="9"/>
      <c r="F90" s="11"/>
    </row>
    <row r="91" spans="1:6" x14ac:dyDescent="0.35">
      <c r="A91" s="36"/>
      <c r="B91" s="12" t="s">
        <v>22</v>
      </c>
      <c r="C91" s="13">
        <v>139.5</v>
      </c>
      <c r="D91" s="10" t="s">
        <v>9</v>
      </c>
      <c r="E91" s="14"/>
      <c r="F91" s="15"/>
    </row>
    <row r="92" spans="1:6" ht="62" x14ac:dyDescent="0.35">
      <c r="A92" s="37"/>
      <c r="B92" s="8" t="s">
        <v>84</v>
      </c>
      <c r="C92" s="9"/>
      <c r="E92" s="9"/>
      <c r="F92" s="11"/>
    </row>
    <row r="93" spans="1:6" x14ac:dyDescent="0.35">
      <c r="A93" s="37"/>
      <c r="B93" s="21" t="s">
        <v>24</v>
      </c>
      <c r="C93" s="13">
        <v>214.078125</v>
      </c>
      <c r="D93" s="10" t="s">
        <v>9</v>
      </c>
      <c r="E93" s="14"/>
      <c r="F93" s="15"/>
    </row>
    <row r="94" spans="1:6" ht="62" x14ac:dyDescent="0.35">
      <c r="A94" s="37"/>
      <c r="B94" s="17" t="s">
        <v>85</v>
      </c>
      <c r="C94" s="9"/>
      <c r="E94" s="9"/>
      <c r="F94" s="11"/>
    </row>
    <row r="95" spans="1:6" x14ac:dyDescent="0.35">
      <c r="A95" s="37"/>
      <c r="B95" s="12" t="s">
        <v>26</v>
      </c>
      <c r="C95" s="13">
        <v>81</v>
      </c>
      <c r="D95" s="10" t="s">
        <v>9</v>
      </c>
      <c r="E95" s="14"/>
      <c r="F95" s="15"/>
    </row>
    <row r="96" spans="1:6" ht="93" x14ac:dyDescent="0.35">
      <c r="A96" s="37"/>
      <c r="B96" s="8" t="s">
        <v>86</v>
      </c>
      <c r="C96" s="9"/>
      <c r="E96" s="9"/>
      <c r="F96" s="11"/>
    </row>
    <row r="97" spans="1:6" x14ac:dyDescent="0.35">
      <c r="A97" s="37"/>
      <c r="B97" s="12" t="s">
        <v>28</v>
      </c>
      <c r="C97" s="13">
        <v>122.625</v>
      </c>
      <c r="D97" s="10" t="s">
        <v>9</v>
      </c>
      <c r="E97" s="14"/>
      <c r="F97" s="15"/>
    </row>
    <row r="98" spans="1:6" ht="62" x14ac:dyDescent="0.35">
      <c r="A98" s="37"/>
      <c r="B98" s="8" t="s">
        <v>84</v>
      </c>
      <c r="C98" s="13"/>
      <c r="E98" s="14"/>
      <c r="F98" s="15"/>
    </row>
    <row r="99" spans="1:6" x14ac:dyDescent="0.35">
      <c r="A99" s="37"/>
      <c r="B99" s="21" t="s">
        <v>29</v>
      </c>
      <c r="C99" s="13">
        <v>427.5625</v>
      </c>
      <c r="D99" s="10" t="s">
        <v>9</v>
      </c>
      <c r="E99" s="14"/>
      <c r="F99" s="15"/>
    </row>
    <row r="100" spans="1:6" ht="93" x14ac:dyDescent="0.35">
      <c r="A100" s="36"/>
      <c r="B100" s="8" t="s">
        <v>86</v>
      </c>
      <c r="C100" s="13"/>
      <c r="E100" s="14"/>
      <c r="F100" s="15"/>
    </row>
    <row r="101" spans="1:6" x14ac:dyDescent="0.35">
      <c r="A101" s="36"/>
      <c r="B101" s="12" t="s">
        <v>31</v>
      </c>
      <c r="C101" s="13">
        <v>81.28125</v>
      </c>
      <c r="D101" s="10" t="s">
        <v>9</v>
      </c>
      <c r="E101" s="14"/>
      <c r="F101" s="15"/>
    </row>
    <row r="102" spans="1:6" ht="46.5" x14ac:dyDescent="0.35">
      <c r="A102" s="36"/>
      <c r="B102" s="8" t="s">
        <v>32</v>
      </c>
      <c r="C102" s="9"/>
      <c r="E102" s="9"/>
      <c r="F102" s="11"/>
    </row>
    <row r="103" spans="1:6" x14ac:dyDescent="0.35">
      <c r="A103" s="36"/>
      <c r="B103" s="12" t="s">
        <v>33</v>
      </c>
      <c r="C103" s="13">
        <v>432</v>
      </c>
      <c r="D103" s="10" t="s">
        <v>9</v>
      </c>
      <c r="E103" s="14"/>
      <c r="F103" s="15"/>
    </row>
    <row r="104" spans="1:6" ht="77.5" x14ac:dyDescent="0.35">
      <c r="A104" s="36"/>
      <c r="B104" s="16" t="s">
        <v>81</v>
      </c>
      <c r="C104" s="9"/>
      <c r="E104" s="9"/>
      <c r="F104" s="11"/>
    </row>
    <row r="105" spans="1:6" x14ac:dyDescent="0.35">
      <c r="A105" s="36"/>
      <c r="B105" s="12" t="s">
        <v>87</v>
      </c>
      <c r="C105" s="13">
        <v>143.99999999999997</v>
      </c>
      <c r="D105" s="10" t="s">
        <v>9</v>
      </c>
      <c r="E105" s="14"/>
      <c r="F105" s="15"/>
    </row>
    <row r="106" spans="1:6" ht="93" x14ac:dyDescent="0.35">
      <c r="A106" s="36"/>
      <c r="B106" s="8" t="s">
        <v>86</v>
      </c>
      <c r="C106" s="9"/>
      <c r="E106" s="9"/>
      <c r="F106" s="11"/>
    </row>
    <row r="107" spans="1:6" x14ac:dyDescent="0.35">
      <c r="A107" s="36"/>
      <c r="B107" s="12" t="s">
        <v>35</v>
      </c>
      <c r="C107" s="13">
        <v>100.125</v>
      </c>
      <c r="D107" s="10" t="s">
        <v>9</v>
      </c>
      <c r="E107" s="14"/>
      <c r="F107" s="15"/>
    </row>
    <row r="108" spans="1:6" ht="77.5" x14ac:dyDescent="0.35">
      <c r="A108" s="36"/>
      <c r="B108" s="8" t="s">
        <v>88</v>
      </c>
      <c r="C108" s="9"/>
      <c r="E108" s="9"/>
      <c r="F108" s="11"/>
    </row>
    <row r="109" spans="1:6" x14ac:dyDescent="0.35">
      <c r="A109" s="36"/>
      <c r="B109" s="12" t="s">
        <v>37</v>
      </c>
      <c r="C109" s="13">
        <v>229.5</v>
      </c>
      <c r="D109" s="10" t="s">
        <v>9</v>
      </c>
      <c r="E109" s="14"/>
      <c r="F109" s="15"/>
    </row>
    <row r="110" spans="1:6" ht="62" x14ac:dyDescent="0.35">
      <c r="A110" s="36"/>
      <c r="B110" s="8" t="s">
        <v>89</v>
      </c>
      <c r="C110" s="9"/>
      <c r="E110" s="9"/>
      <c r="F110" s="11"/>
    </row>
    <row r="111" spans="1:6" x14ac:dyDescent="0.35">
      <c r="A111" s="36"/>
      <c r="B111" s="12" t="s">
        <v>39</v>
      </c>
      <c r="C111" s="13">
        <v>480</v>
      </c>
      <c r="D111" s="10" t="s">
        <v>40</v>
      </c>
      <c r="E111" s="14"/>
      <c r="F111" s="15"/>
    </row>
    <row r="112" spans="1:6" ht="62" x14ac:dyDescent="0.35">
      <c r="A112" s="36"/>
      <c r="B112" s="8" t="s">
        <v>90</v>
      </c>
      <c r="C112" s="9"/>
      <c r="E112" s="9"/>
      <c r="F112" s="11"/>
    </row>
    <row r="113" spans="1:6" x14ac:dyDescent="0.35">
      <c r="A113" s="36"/>
      <c r="B113" s="12" t="s">
        <v>91</v>
      </c>
      <c r="C113" s="13">
        <v>968</v>
      </c>
      <c r="D113" s="10" t="s">
        <v>40</v>
      </c>
      <c r="E113" s="14"/>
      <c r="F113" s="15"/>
    </row>
    <row r="114" spans="1:6" ht="77.5" x14ac:dyDescent="0.35">
      <c r="A114" s="36"/>
      <c r="B114" s="8" t="s">
        <v>88</v>
      </c>
      <c r="C114" s="9"/>
      <c r="E114" s="9"/>
      <c r="F114" s="11"/>
    </row>
    <row r="115" spans="1:6" x14ac:dyDescent="0.35">
      <c r="A115" s="36"/>
      <c r="B115" s="12" t="s">
        <v>44</v>
      </c>
      <c r="C115" s="24">
        <v>240</v>
      </c>
      <c r="D115" s="10" t="s">
        <v>9</v>
      </c>
      <c r="E115" s="14"/>
      <c r="F115" s="15"/>
    </row>
    <row r="116" spans="1:6" ht="108.5" x14ac:dyDescent="0.35">
      <c r="A116" s="36"/>
      <c r="B116" s="8" t="s">
        <v>92</v>
      </c>
      <c r="C116" s="9"/>
      <c r="E116" s="9"/>
      <c r="F116" s="11"/>
    </row>
    <row r="117" spans="1:6" x14ac:dyDescent="0.35">
      <c r="A117" s="36"/>
      <c r="B117" s="12" t="s">
        <v>46</v>
      </c>
      <c r="C117" s="24">
        <v>480</v>
      </c>
      <c r="D117" s="10" t="s">
        <v>9</v>
      </c>
      <c r="E117" s="14"/>
      <c r="F117" s="15"/>
    </row>
    <row r="118" spans="1:6" ht="108.5" x14ac:dyDescent="0.35">
      <c r="A118" s="36"/>
      <c r="B118" s="8" t="s">
        <v>93</v>
      </c>
      <c r="C118" s="9"/>
      <c r="E118" s="9"/>
      <c r="F118" s="11"/>
    </row>
    <row r="119" spans="1:6" x14ac:dyDescent="0.35">
      <c r="A119" s="36"/>
      <c r="B119" s="12" t="s">
        <v>48</v>
      </c>
      <c r="C119" s="13">
        <v>55</v>
      </c>
      <c r="D119" s="10" t="s">
        <v>9</v>
      </c>
      <c r="E119" s="14"/>
      <c r="F119" s="15"/>
    </row>
    <row r="120" spans="1:6" ht="155" x14ac:dyDescent="0.35">
      <c r="A120" s="36"/>
      <c r="B120" s="8" t="s">
        <v>49</v>
      </c>
      <c r="C120" s="9"/>
      <c r="E120" s="9"/>
      <c r="F120" s="25"/>
    </row>
    <row r="121" spans="1:6" x14ac:dyDescent="0.35">
      <c r="A121" s="36"/>
      <c r="B121" s="12" t="s">
        <v>50</v>
      </c>
      <c r="C121" s="13">
        <v>20</v>
      </c>
      <c r="D121" s="10" t="s">
        <v>51</v>
      </c>
      <c r="E121" s="14"/>
      <c r="F121" s="15"/>
    </row>
    <row r="122" spans="1:6" ht="62" x14ac:dyDescent="0.35">
      <c r="A122" s="36"/>
      <c r="B122" s="8" t="s">
        <v>94</v>
      </c>
      <c r="C122" s="9"/>
      <c r="E122" s="9"/>
      <c r="F122" s="25"/>
    </row>
    <row r="123" spans="1:6" x14ac:dyDescent="0.35">
      <c r="A123" s="36"/>
      <c r="B123" s="12" t="s">
        <v>95</v>
      </c>
      <c r="C123" s="13">
        <v>32</v>
      </c>
      <c r="D123" s="10" t="s">
        <v>40</v>
      </c>
      <c r="E123" s="14"/>
      <c r="F123" s="15"/>
    </row>
    <row r="124" spans="1:6" ht="108.5" x14ac:dyDescent="0.35">
      <c r="A124" s="36"/>
      <c r="B124" s="8" t="s">
        <v>96</v>
      </c>
      <c r="C124" s="9"/>
      <c r="E124" s="9"/>
      <c r="F124" s="25"/>
    </row>
    <row r="125" spans="1:6" x14ac:dyDescent="0.35">
      <c r="A125" s="36"/>
      <c r="B125" s="12" t="s">
        <v>97</v>
      </c>
      <c r="C125" s="13">
        <v>126</v>
      </c>
      <c r="D125" s="10" t="s">
        <v>40</v>
      </c>
      <c r="E125" s="14"/>
      <c r="F125" s="15"/>
    </row>
    <row r="126" spans="1:6" ht="93" x14ac:dyDescent="0.35">
      <c r="A126" s="36"/>
      <c r="B126" s="8" t="s">
        <v>56</v>
      </c>
      <c r="C126" s="9"/>
      <c r="E126" s="9"/>
      <c r="F126" s="25"/>
    </row>
    <row r="127" spans="1:6" x14ac:dyDescent="0.35">
      <c r="A127" s="36"/>
      <c r="B127" s="12" t="s">
        <v>57</v>
      </c>
      <c r="C127" s="13">
        <v>126</v>
      </c>
      <c r="D127" s="10" t="s">
        <v>40</v>
      </c>
      <c r="E127" s="14"/>
      <c r="F127" s="15"/>
    </row>
    <row r="128" spans="1:6" ht="139.5" x14ac:dyDescent="0.35">
      <c r="A128" s="36"/>
      <c r="B128" s="8" t="s">
        <v>58</v>
      </c>
      <c r="C128" s="9"/>
      <c r="E128" s="9"/>
      <c r="F128" s="25"/>
    </row>
    <row r="129" spans="1:6" x14ac:dyDescent="0.35">
      <c r="A129" s="36"/>
      <c r="B129" s="12" t="s">
        <v>59</v>
      </c>
      <c r="C129" s="13">
        <v>480</v>
      </c>
      <c r="D129" s="10" t="s">
        <v>40</v>
      </c>
      <c r="E129" s="14"/>
      <c r="F129" s="15"/>
    </row>
    <row r="130" spans="1:6" ht="77.5" x14ac:dyDescent="0.35">
      <c r="A130" s="36"/>
      <c r="B130" s="8" t="s">
        <v>60</v>
      </c>
      <c r="C130" s="13"/>
      <c r="E130" s="26"/>
      <c r="F130" s="27"/>
    </row>
    <row r="131" spans="1:6" x14ac:dyDescent="0.35">
      <c r="A131" s="36"/>
      <c r="B131" s="12" t="s">
        <v>61</v>
      </c>
      <c r="C131" s="13">
        <v>714</v>
      </c>
      <c r="D131" s="10" t="s">
        <v>40</v>
      </c>
      <c r="E131" s="14"/>
      <c r="F131" s="15"/>
    </row>
    <row r="132" spans="1:6" ht="93" x14ac:dyDescent="0.35">
      <c r="A132" s="36"/>
      <c r="B132" s="8" t="s">
        <v>98</v>
      </c>
      <c r="C132" s="9"/>
      <c r="E132" s="9"/>
      <c r="F132" s="25"/>
    </row>
    <row r="133" spans="1:6" x14ac:dyDescent="0.35">
      <c r="A133" s="36"/>
      <c r="B133" s="12" t="s">
        <v>99</v>
      </c>
      <c r="C133" s="13">
        <v>50</v>
      </c>
      <c r="D133" s="10" t="s">
        <v>40</v>
      </c>
      <c r="E133" s="14"/>
      <c r="F133" s="15"/>
    </row>
    <row r="134" spans="1:6" x14ac:dyDescent="0.35">
      <c r="A134" s="38"/>
      <c r="B134" s="31" t="s">
        <v>100</v>
      </c>
      <c r="C134" s="31"/>
      <c r="D134" s="31"/>
      <c r="E134" s="31"/>
      <c r="F134" s="31"/>
    </row>
    <row r="135" spans="1:6" ht="108.5" x14ac:dyDescent="0.35">
      <c r="A135" s="36"/>
      <c r="B135" s="8" t="s">
        <v>101</v>
      </c>
      <c r="C135" s="9"/>
      <c r="E135" s="9"/>
      <c r="F135" s="25"/>
    </row>
    <row r="136" spans="1:6" x14ac:dyDescent="0.35">
      <c r="A136" s="36"/>
      <c r="B136" s="12"/>
      <c r="C136" s="13">
        <v>1</v>
      </c>
      <c r="D136" s="10" t="s">
        <v>76</v>
      </c>
      <c r="E136" s="14"/>
      <c r="F136" s="27"/>
    </row>
    <row r="137" spans="1:6" ht="24.75" customHeight="1" x14ac:dyDescent="0.35">
      <c r="B137" s="75" t="s">
        <v>102</v>
      </c>
      <c r="C137" s="75"/>
      <c r="D137" s="75"/>
      <c r="E137" s="75"/>
      <c r="F137" s="34"/>
    </row>
    <row r="138" spans="1:6" ht="31.5" customHeight="1" x14ac:dyDescent="0.35">
      <c r="A138" s="39"/>
      <c r="B138" s="87" t="s">
        <v>103</v>
      </c>
      <c r="C138" s="87"/>
      <c r="D138" s="87"/>
      <c r="E138" s="87"/>
      <c r="F138" s="40"/>
    </row>
    <row r="139" spans="1:6" ht="15.75" customHeight="1" x14ac:dyDescent="0.35">
      <c r="A139" s="88" t="s">
        <v>104</v>
      </c>
      <c r="B139" s="89"/>
      <c r="C139" s="90"/>
      <c r="D139" s="41"/>
      <c r="E139" s="41"/>
      <c r="F139" s="41"/>
    </row>
    <row r="140" spans="1:6" x14ac:dyDescent="0.35">
      <c r="A140" s="35" t="s">
        <v>79</v>
      </c>
      <c r="B140" s="4" t="s">
        <v>1</v>
      </c>
      <c r="C140" s="4" t="s">
        <v>2</v>
      </c>
      <c r="D140" s="4" t="s">
        <v>3</v>
      </c>
      <c r="E140" s="5" t="s">
        <v>4</v>
      </c>
      <c r="F140" s="4" t="s">
        <v>5</v>
      </c>
    </row>
    <row r="141" spans="1:6" ht="155" x14ac:dyDescent="0.35">
      <c r="B141" s="8" t="s">
        <v>105</v>
      </c>
      <c r="C141" s="3">
        <v>9</v>
      </c>
      <c r="D141" s="10" t="s">
        <v>106</v>
      </c>
    </row>
    <row r="142" spans="1:6" ht="39" customHeight="1" x14ac:dyDescent="0.35">
      <c r="A142" s="39"/>
      <c r="B142" s="87" t="s">
        <v>107</v>
      </c>
      <c r="C142" s="87"/>
      <c r="D142" s="87"/>
      <c r="E142" s="87"/>
      <c r="F142" s="40"/>
    </row>
    <row r="143" spans="1:6" x14ac:dyDescent="0.35">
      <c r="A143" s="91" t="s">
        <v>108</v>
      </c>
      <c r="B143" s="92"/>
      <c r="C143" s="92"/>
      <c r="D143" s="92"/>
      <c r="E143" s="92"/>
      <c r="F143" s="92"/>
    </row>
    <row r="144" spans="1:6" x14ac:dyDescent="0.35">
      <c r="A144" s="35" t="s">
        <v>79</v>
      </c>
      <c r="B144" s="4" t="s">
        <v>1</v>
      </c>
      <c r="C144" s="4" t="s">
        <v>2</v>
      </c>
      <c r="D144" s="4" t="s">
        <v>3</v>
      </c>
      <c r="E144" s="5" t="s">
        <v>4</v>
      </c>
      <c r="F144" s="4" t="s">
        <v>5</v>
      </c>
    </row>
    <row r="145" spans="1:10" ht="93" x14ac:dyDescent="0.35">
      <c r="A145" s="35"/>
      <c r="B145" s="8" t="s">
        <v>109</v>
      </c>
      <c r="C145" s="4">
        <v>9</v>
      </c>
      <c r="D145" s="4" t="s">
        <v>106</v>
      </c>
      <c r="E145" s="5"/>
      <c r="F145" s="4"/>
    </row>
    <row r="146" spans="1:10" ht="32.25" customHeight="1" thickBot="1" x14ac:dyDescent="0.4">
      <c r="A146" s="39"/>
      <c r="B146" s="87" t="s">
        <v>110</v>
      </c>
      <c r="C146" s="87"/>
      <c r="D146" s="87"/>
      <c r="E146" s="87"/>
      <c r="F146" s="40"/>
    </row>
    <row r="147" spans="1:10" x14ac:dyDescent="0.35">
      <c r="A147" s="93"/>
      <c r="B147" s="94"/>
      <c r="C147" s="94"/>
      <c r="D147" s="94"/>
      <c r="E147" s="94"/>
      <c r="F147" s="95"/>
    </row>
    <row r="148" spans="1:10" x14ac:dyDescent="0.35">
      <c r="A148" s="91" t="s">
        <v>111</v>
      </c>
      <c r="B148" s="92"/>
      <c r="C148" s="92"/>
      <c r="D148" s="92"/>
      <c r="E148" s="92"/>
      <c r="F148" s="92"/>
    </row>
    <row r="149" spans="1:10" x14ac:dyDescent="0.35">
      <c r="A149" s="35" t="s">
        <v>79</v>
      </c>
      <c r="B149" s="4" t="s">
        <v>1</v>
      </c>
      <c r="C149" s="4" t="s">
        <v>2</v>
      </c>
      <c r="D149" s="4" t="s">
        <v>3</v>
      </c>
      <c r="E149" s="5" t="s">
        <v>4</v>
      </c>
      <c r="F149" s="4" t="s">
        <v>5</v>
      </c>
    </row>
    <row r="150" spans="1:10" ht="108.5" x14ac:dyDescent="0.35">
      <c r="A150" s="35"/>
      <c r="B150" s="8" t="s">
        <v>112</v>
      </c>
      <c r="C150" s="4">
        <v>5</v>
      </c>
      <c r="D150" s="4" t="s">
        <v>106</v>
      </c>
      <c r="E150" s="5"/>
      <c r="F150" s="4"/>
    </row>
    <row r="151" spans="1:10" ht="42" customHeight="1" thickBot="1" x14ac:dyDescent="0.4">
      <c r="A151" s="39"/>
      <c r="B151" s="87" t="s">
        <v>113</v>
      </c>
      <c r="C151" s="87"/>
      <c r="D151" s="87"/>
      <c r="E151" s="87"/>
      <c r="F151" s="40"/>
    </row>
    <row r="152" spans="1:10" x14ac:dyDescent="0.35">
      <c r="A152" s="96"/>
      <c r="B152" s="97"/>
      <c r="C152" s="97"/>
      <c r="D152" s="97"/>
      <c r="E152" s="97"/>
      <c r="F152" s="98"/>
    </row>
    <row r="153" spans="1:10" ht="15.75" customHeight="1" x14ac:dyDescent="0.35">
      <c r="A153" s="88" t="s">
        <v>114</v>
      </c>
      <c r="B153" s="89"/>
      <c r="C153" s="90"/>
      <c r="D153" s="41"/>
      <c r="E153" s="41"/>
      <c r="F153" s="41"/>
    </row>
    <row r="154" spans="1:10" x14ac:dyDescent="0.35">
      <c r="A154" s="35" t="s">
        <v>79</v>
      </c>
      <c r="B154" s="4" t="s">
        <v>1</v>
      </c>
      <c r="C154" s="4" t="s">
        <v>2</v>
      </c>
      <c r="D154" s="4" t="s">
        <v>3</v>
      </c>
      <c r="E154" s="5" t="s">
        <v>4</v>
      </c>
      <c r="F154" s="4" t="s">
        <v>5</v>
      </c>
    </row>
    <row r="155" spans="1:10" ht="170.5" x14ac:dyDescent="0.35">
      <c r="A155" s="44"/>
      <c r="B155" s="45" t="s">
        <v>115</v>
      </c>
      <c r="C155" s="46">
        <v>3000</v>
      </c>
      <c r="D155" s="46" t="s">
        <v>116</v>
      </c>
      <c r="E155" s="47"/>
      <c r="F155" s="48"/>
    </row>
    <row r="156" spans="1:10" ht="108.5" x14ac:dyDescent="0.35">
      <c r="A156" s="39"/>
      <c r="B156" s="8" t="s">
        <v>117</v>
      </c>
      <c r="C156" s="46">
        <v>6</v>
      </c>
      <c r="D156" s="46" t="s">
        <v>106</v>
      </c>
      <c r="E156" s="46"/>
      <c r="F156" s="4"/>
    </row>
    <row r="157" spans="1:10" ht="93" x14ac:dyDescent="0.35">
      <c r="A157" s="44"/>
      <c r="B157" s="8" t="s">
        <v>118</v>
      </c>
      <c r="C157" s="46">
        <f>20*15*20*0.5</f>
        <v>3000</v>
      </c>
      <c r="D157" s="46" t="s">
        <v>9</v>
      </c>
      <c r="E157" s="46"/>
      <c r="F157" s="48"/>
    </row>
    <row r="158" spans="1:10" ht="155" x14ac:dyDescent="0.35">
      <c r="A158" s="44"/>
      <c r="B158" s="8" t="s">
        <v>119</v>
      </c>
      <c r="C158" s="46">
        <f>70*60</f>
        <v>4200</v>
      </c>
      <c r="D158" s="46" t="s">
        <v>116</v>
      </c>
      <c r="E158" s="47"/>
      <c r="F158" s="48"/>
      <c r="J158" s="3">
        <f>20*3.3</f>
        <v>66</v>
      </c>
    </row>
    <row r="159" spans="1:10" ht="93" x14ac:dyDescent="0.35">
      <c r="A159" s="44"/>
      <c r="B159" s="8" t="s">
        <v>120</v>
      </c>
      <c r="C159" s="46">
        <f>20*2*5*6</f>
        <v>1200</v>
      </c>
      <c r="D159" s="46" t="s">
        <v>116</v>
      </c>
      <c r="E159" s="47"/>
      <c r="F159" s="48"/>
      <c r="J159" s="3">
        <f>18*3.3</f>
        <v>59.4</v>
      </c>
    </row>
    <row r="160" spans="1:10" ht="16" thickBot="1" x14ac:dyDescent="0.4">
      <c r="A160" s="39"/>
      <c r="B160" s="87" t="s">
        <v>157</v>
      </c>
      <c r="C160" s="87"/>
      <c r="D160" s="87"/>
      <c r="E160" s="87"/>
      <c r="F160" s="40"/>
    </row>
    <row r="161" spans="1:7" x14ac:dyDescent="0.35">
      <c r="A161" s="84"/>
      <c r="B161" s="85"/>
      <c r="C161" s="85"/>
      <c r="D161" s="85"/>
      <c r="E161" s="85"/>
      <c r="F161" s="86"/>
    </row>
    <row r="162" spans="1:7" ht="15.75" customHeight="1" x14ac:dyDescent="0.35">
      <c r="A162" s="88" t="s">
        <v>121</v>
      </c>
      <c r="B162" s="89"/>
      <c r="C162" s="90"/>
      <c r="D162" s="41"/>
      <c r="E162" s="41"/>
      <c r="F162" s="41"/>
      <c r="G162" s="41"/>
    </row>
    <row r="163" spans="1:7" x14ac:dyDescent="0.35">
      <c r="A163" s="49" t="s">
        <v>122</v>
      </c>
      <c r="B163" s="50" t="s">
        <v>123</v>
      </c>
      <c r="C163" s="50" t="s">
        <v>124</v>
      </c>
      <c r="D163" s="50" t="s">
        <v>125</v>
      </c>
      <c r="E163" s="50" t="s">
        <v>126</v>
      </c>
      <c r="F163" s="50" t="s">
        <v>127</v>
      </c>
    </row>
    <row r="164" spans="1:7" ht="31" x14ac:dyDescent="0.35">
      <c r="A164" s="51"/>
      <c r="B164" s="52" t="s">
        <v>128</v>
      </c>
      <c r="C164" s="53">
        <v>900</v>
      </c>
      <c r="D164" s="54" t="s">
        <v>129</v>
      </c>
      <c r="E164" s="54"/>
      <c r="F164" s="54"/>
    </row>
    <row r="165" spans="1:7" ht="62" x14ac:dyDescent="0.35">
      <c r="A165" s="55"/>
      <c r="B165" s="52" t="s">
        <v>130</v>
      </c>
      <c r="C165" s="53">
        <f>'[1]Boundary wall (2)'!G6</f>
        <v>3600</v>
      </c>
      <c r="D165" s="54" t="s">
        <v>131</v>
      </c>
      <c r="E165" s="54"/>
      <c r="F165" s="54"/>
    </row>
    <row r="166" spans="1:7" ht="62" x14ac:dyDescent="0.35">
      <c r="A166" s="55"/>
      <c r="B166" s="52" t="s">
        <v>132</v>
      </c>
      <c r="C166" s="53">
        <f>'[1]Boundary wall (2)'!G8</f>
        <v>450</v>
      </c>
      <c r="D166" s="54" t="str">
        <f>D165</f>
        <v>CFT</v>
      </c>
      <c r="E166" s="54"/>
      <c r="F166" s="54"/>
    </row>
    <row r="167" spans="1:7" ht="46.5" x14ac:dyDescent="0.35">
      <c r="A167" s="55"/>
      <c r="B167" s="52" t="s">
        <v>133</v>
      </c>
      <c r="C167" s="53">
        <f>'[1]Boundary wall (2)'!G11</f>
        <v>900</v>
      </c>
      <c r="D167" s="54" t="str">
        <f>D166</f>
        <v>CFT</v>
      </c>
      <c r="E167" s="54"/>
      <c r="F167" s="54"/>
    </row>
    <row r="168" spans="1:7" ht="46.5" x14ac:dyDescent="0.35">
      <c r="A168" s="55"/>
      <c r="B168" s="52" t="s">
        <v>134</v>
      </c>
      <c r="C168" s="56">
        <f>'[1]Boundary wall (2)'!G16</f>
        <v>2362.5</v>
      </c>
      <c r="D168" s="54" t="str">
        <f>D167</f>
        <v>CFT</v>
      </c>
      <c r="E168" s="54"/>
      <c r="F168" s="54"/>
    </row>
    <row r="169" spans="1:7" ht="93" x14ac:dyDescent="0.35">
      <c r="A169" s="55"/>
      <c r="B169" s="52" t="s">
        <v>135</v>
      </c>
      <c r="C169" s="53">
        <f>'[1]Boundary wall (2)'!G19</f>
        <v>1012.5</v>
      </c>
      <c r="D169" s="54" t="s">
        <v>116</v>
      </c>
      <c r="E169" s="54"/>
      <c r="F169" s="54"/>
    </row>
    <row r="170" spans="1:7" ht="46.5" x14ac:dyDescent="0.35">
      <c r="A170" s="55"/>
      <c r="B170" s="52" t="s">
        <v>136</v>
      </c>
      <c r="C170" s="57">
        <f>'[1]Boundary wall (2)'!G23</f>
        <v>7188.75</v>
      </c>
      <c r="D170" s="54" t="s">
        <v>131</v>
      </c>
      <c r="E170" s="54"/>
      <c r="F170" s="54"/>
    </row>
    <row r="171" spans="1:7" ht="77.5" x14ac:dyDescent="0.35">
      <c r="A171" s="55"/>
      <c r="B171" s="58" t="s">
        <v>137</v>
      </c>
      <c r="C171" s="57">
        <f>'[1]Boundary wall (2)'!G28</f>
        <v>1788.75</v>
      </c>
      <c r="D171" s="54" t="s">
        <v>131</v>
      </c>
      <c r="E171" s="54"/>
      <c r="F171" s="54"/>
    </row>
    <row r="172" spans="1:7" ht="93" x14ac:dyDescent="0.35">
      <c r="A172" s="55"/>
      <c r="B172" s="59" t="s">
        <v>138</v>
      </c>
      <c r="C172" s="57">
        <f>'[1]Boundary wall (2)'!G32</f>
        <v>253.125</v>
      </c>
      <c r="D172" s="54" t="s">
        <v>131</v>
      </c>
      <c r="E172" s="54"/>
      <c r="F172" s="54"/>
    </row>
    <row r="173" spans="1:7" ht="46.5" x14ac:dyDescent="0.35">
      <c r="A173" s="55"/>
      <c r="B173" s="60" t="s">
        <v>139</v>
      </c>
      <c r="C173" s="56">
        <f>'[1]Boundary wall (2)'!G36</f>
        <v>14400</v>
      </c>
      <c r="D173" s="54" t="s">
        <v>116</v>
      </c>
      <c r="E173" s="54"/>
      <c r="F173" s="54"/>
    </row>
    <row r="174" spans="1:7" ht="46.5" x14ac:dyDescent="0.35">
      <c r="A174" s="55"/>
      <c r="B174" s="61" t="s">
        <v>140</v>
      </c>
      <c r="C174" s="57">
        <f>'[1]Boundary wall (2)'!G40</f>
        <v>14868</v>
      </c>
      <c r="D174" s="54" t="s">
        <v>116</v>
      </c>
      <c r="E174" s="62"/>
      <c r="F174" s="54"/>
    </row>
    <row r="175" spans="1:7" ht="139.5" x14ac:dyDescent="0.35">
      <c r="A175" s="55"/>
      <c r="B175" s="63" t="s">
        <v>141</v>
      </c>
      <c r="C175" s="64"/>
      <c r="D175" s="54"/>
      <c r="E175" s="54"/>
      <c r="F175" s="54"/>
    </row>
    <row r="176" spans="1:7" x14ac:dyDescent="0.35">
      <c r="A176" s="65"/>
      <c r="B176" s="64" t="s">
        <v>142</v>
      </c>
      <c r="C176" s="66">
        <f>'[1]Boundary wall (2)'!F44</f>
        <v>2404.8000000000002</v>
      </c>
      <c r="D176" s="54" t="s">
        <v>143</v>
      </c>
      <c r="E176" s="54"/>
      <c r="F176" s="54"/>
    </row>
    <row r="177" spans="1:6" x14ac:dyDescent="0.35">
      <c r="A177" s="65"/>
      <c r="B177" s="67" t="s">
        <v>144</v>
      </c>
      <c r="C177" s="66">
        <f>'[1]Boundary wall (2)'!F45</f>
        <v>2071.7249999999999</v>
      </c>
      <c r="D177" s="54" t="s">
        <v>143</v>
      </c>
      <c r="E177" s="54"/>
      <c r="F177" s="54"/>
    </row>
    <row r="178" spans="1:6" x14ac:dyDescent="0.35">
      <c r="A178" s="65"/>
      <c r="B178" s="64" t="s">
        <v>145</v>
      </c>
      <c r="C178" s="66"/>
      <c r="D178" s="54"/>
      <c r="E178" s="54"/>
      <c r="F178" s="54"/>
    </row>
    <row r="179" spans="1:6" x14ac:dyDescent="0.35">
      <c r="A179" s="65"/>
      <c r="B179" s="67" t="s">
        <v>146</v>
      </c>
      <c r="C179" s="66">
        <f>'[1]Boundary wall (2)'!F47</f>
        <v>2084.1600000000003</v>
      </c>
      <c r="D179" s="54" t="s">
        <v>143</v>
      </c>
      <c r="E179" s="54"/>
      <c r="F179" s="54"/>
    </row>
    <row r="180" spans="1:6" x14ac:dyDescent="0.35">
      <c r="A180" s="65"/>
      <c r="B180" s="67" t="s">
        <v>144</v>
      </c>
      <c r="C180" s="66">
        <f>'[1]Boundary wall (2)'!F48</f>
        <v>1467.375</v>
      </c>
      <c r="D180" s="54" t="s">
        <v>143</v>
      </c>
      <c r="E180" s="54"/>
      <c r="F180" s="54"/>
    </row>
    <row r="181" spans="1:6" x14ac:dyDescent="0.35">
      <c r="A181" s="65"/>
      <c r="B181" s="67" t="s">
        <v>19</v>
      </c>
      <c r="C181" s="66">
        <f>'[1]Boundary wall (2)'!F51</f>
        <v>3.5839553571428571</v>
      </c>
      <c r="D181" s="54" t="s">
        <v>147</v>
      </c>
      <c r="E181" s="54"/>
      <c r="F181" s="54"/>
    </row>
    <row r="182" spans="1:6" ht="77.5" x14ac:dyDescent="0.35">
      <c r="A182" s="68"/>
      <c r="B182" s="69" t="s">
        <v>148</v>
      </c>
      <c r="D182" s="3"/>
      <c r="E182" s="3"/>
      <c r="F182" s="3"/>
    </row>
    <row r="183" spans="1:6" x14ac:dyDescent="0.35">
      <c r="A183" s="65"/>
      <c r="B183" s="64" t="s">
        <v>149</v>
      </c>
      <c r="C183" s="66">
        <f>'[1]Boundary wall (2)'!G53</f>
        <v>240</v>
      </c>
      <c r="D183" s="54"/>
      <c r="E183" s="54"/>
      <c r="F183" s="54"/>
    </row>
    <row r="184" spans="1:6" x14ac:dyDescent="0.35">
      <c r="A184" s="65"/>
      <c r="B184" s="64" t="s">
        <v>150</v>
      </c>
      <c r="C184" s="66">
        <f>'[1]Boundary wall (2)'!G54</f>
        <v>96</v>
      </c>
      <c r="D184" s="54"/>
      <c r="E184" s="70"/>
      <c r="F184" s="54"/>
    </row>
    <row r="185" spans="1:6" x14ac:dyDescent="0.35">
      <c r="A185" s="65"/>
      <c r="B185" s="64" t="s">
        <v>19</v>
      </c>
      <c r="C185" s="71">
        <f>SUM(C183:C184)</f>
        <v>336</v>
      </c>
      <c r="D185" s="54" t="s">
        <v>116</v>
      </c>
      <c r="E185" s="70"/>
      <c r="F185" s="54"/>
    </row>
    <row r="186" spans="1:6" ht="93" x14ac:dyDescent="0.35">
      <c r="A186" s="68"/>
      <c r="B186" s="69" t="s">
        <v>151</v>
      </c>
      <c r="C186" s="66"/>
      <c r="D186" s="54"/>
      <c r="E186" s="54"/>
      <c r="F186" s="54"/>
    </row>
    <row r="187" spans="1:6" x14ac:dyDescent="0.35">
      <c r="A187" s="65"/>
      <c r="B187" s="64"/>
      <c r="C187" s="71">
        <f>'[1]Boundary wall (2)'!G58</f>
        <v>900</v>
      </c>
      <c r="D187" s="54" t="s">
        <v>129</v>
      </c>
      <c r="E187" s="70"/>
      <c r="F187" s="54"/>
    </row>
    <row r="188" spans="1:6" x14ac:dyDescent="0.35">
      <c r="B188" s="75" t="s">
        <v>158</v>
      </c>
      <c r="C188" s="75"/>
      <c r="D188" s="75"/>
      <c r="E188" s="75"/>
      <c r="F188" s="72"/>
    </row>
    <row r="189" spans="1:6" ht="21" x14ac:dyDescent="0.5">
      <c r="A189" s="65"/>
      <c r="B189" s="102" t="s">
        <v>152</v>
      </c>
      <c r="C189" s="103"/>
      <c r="D189" s="103"/>
      <c r="E189" s="104"/>
      <c r="F189" s="73"/>
    </row>
    <row r="192" spans="1:6" x14ac:dyDescent="0.35">
      <c r="B192" s="105" t="s">
        <v>153</v>
      </c>
      <c r="C192" s="106"/>
      <c r="D192" s="106"/>
      <c r="E192" s="106"/>
      <c r="F192" s="107"/>
    </row>
    <row r="193" spans="2:6" x14ac:dyDescent="0.35">
      <c r="B193" s="108" t="s">
        <v>154</v>
      </c>
      <c r="C193" s="109"/>
      <c r="D193" s="109"/>
      <c r="E193" s="109"/>
      <c r="F193" s="110"/>
    </row>
    <row r="194" spans="2:6" x14ac:dyDescent="0.35">
      <c r="B194" s="108" t="s">
        <v>155</v>
      </c>
      <c r="C194" s="109"/>
      <c r="D194" s="109"/>
      <c r="E194" s="109"/>
      <c r="F194" s="110"/>
    </row>
    <row r="195" spans="2:6" x14ac:dyDescent="0.35">
      <c r="B195" s="99" t="s">
        <v>156</v>
      </c>
      <c r="C195" s="100"/>
      <c r="D195" s="100"/>
      <c r="E195" s="100"/>
      <c r="F195" s="101"/>
    </row>
  </sheetData>
  <mergeCells count="25">
    <mergeCell ref="B195:F195"/>
    <mergeCell ref="A162:C162"/>
    <mergeCell ref="B188:E188"/>
    <mergeCell ref="B189:E189"/>
    <mergeCell ref="B192:F192"/>
    <mergeCell ref="B193:F193"/>
    <mergeCell ref="B194:F194"/>
    <mergeCell ref="A161:F161"/>
    <mergeCell ref="B138:E138"/>
    <mergeCell ref="A139:C139"/>
    <mergeCell ref="B142:E142"/>
    <mergeCell ref="A143:F143"/>
    <mergeCell ref="B146:E146"/>
    <mergeCell ref="A147:F147"/>
    <mergeCell ref="A148:F148"/>
    <mergeCell ref="B151:E151"/>
    <mergeCell ref="A152:F152"/>
    <mergeCell ref="A153:C153"/>
    <mergeCell ref="B160:E160"/>
    <mergeCell ref="B137:E137"/>
    <mergeCell ref="A1:F1"/>
    <mergeCell ref="A2:F2"/>
    <mergeCell ref="B4:D4"/>
    <mergeCell ref="B75:E75"/>
    <mergeCell ref="A76:F76"/>
  </mergeCells>
  <pageMargins left="0.53" right="0.16" top="0.32" bottom="0.41" header="0.2" footer="0.23"/>
  <pageSetup paperSize="9" fitToHeight="0" orientation="landscape" r:id="rId1"/>
  <headerFooter alignWithMargins="0">
    <oddFooter>Page &amp;P of &amp;N</oddFooter>
  </headerFooter>
  <rowBreaks count="2" manualBreakCount="2">
    <brk id="64" max="16383" man="1"/>
    <brk id="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Detailed Price List</vt:lpstr>
      <vt:lpstr>'Detailed Price List'!Print_Area</vt:lpstr>
      <vt:lpstr>'Detailed Price 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Muhammad Hashim Khan</dc:creator>
  <cp:lastModifiedBy>Richard Musaki</cp:lastModifiedBy>
  <cp:lastPrinted>2023-11-16T10:00:20Z</cp:lastPrinted>
  <dcterms:created xsi:type="dcterms:W3CDTF">2023-11-16T09:59:31Z</dcterms:created>
  <dcterms:modified xsi:type="dcterms:W3CDTF">2023-11-17T06:10:55Z</dcterms:modified>
</cp:coreProperties>
</file>