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AB920EEE-99FB-43DA-BD68-D720CA42956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A-Call-outs" sheetId="5" r:id="rId1"/>
    <sheet name="B-Spare Parts Frequent" sheetId="4" r:id="rId2"/>
    <sheet name="C-Spare Parts Non Frequent" sheetId="11" r:id="rId3"/>
    <sheet name="D-Totals" sheetId="6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C22" i="4"/>
  <c r="C49" i="11"/>
  <c r="D11" i="6" s="1"/>
  <c r="C44" i="4"/>
  <c r="L8" i="11"/>
  <c r="K25" i="4"/>
  <c r="J25" i="4"/>
  <c r="C29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U25" i="4"/>
  <c r="T25" i="4"/>
  <c r="S25" i="4"/>
  <c r="R25" i="4"/>
  <c r="P25" i="4"/>
  <c r="O25" i="4"/>
  <c r="N25" i="4"/>
  <c r="M25" i="4"/>
  <c r="L25" i="4"/>
  <c r="I25" i="4"/>
  <c r="H25" i="4"/>
  <c r="G25" i="4"/>
  <c r="F25" i="4"/>
  <c r="E25" i="4"/>
  <c r="D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33" i="4"/>
  <c r="C32" i="4"/>
  <c r="C31" i="4"/>
  <c r="C30" i="4"/>
  <c r="C28" i="4"/>
  <c r="C27" i="4"/>
  <c r="C26" i="4"/>
  <c r="C25" i="4"/>
  <c r="C24" i="4"/>
  <c r="C23" i="4"/>
  <c r="U8" i="11"/>
  <c r="T8" i="11"/>
  <c r="S8" i="11"/>
  <c r="R8" i="11"/>
  <c r="Q8" i="11"/>
  <c r="P8" i="11"/>
  <c r="O8" i="11"/>
  <c r="N8" i="11"/>
  <c r="M8" i="11"/>
  <c r="K8" i="11"/>
  <c r="J8" i="11"/>
  <c r="I8" i="11"/>
  <c r="H8" i="11"/>
  <c r="G8" i="11"/>
  <c r="F8" i="11"/>
  <c r="E8" i="11"/>
  <c r="D8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7" i="11"/>
  <c r="C6" i="11"/>
  <c r="C5" i="11"/>
  <c r="C4" i="11"/>
  <c r="U5" i="4"/>
  <c r="U21" i="4" s="1"/>
  <c r="T5" i="4"/>
  <c r="T21" i="4" s="1"/>
  <c r="S5" i="4"/>
  <c r="S21" i="4" s="1"/>
  <c r="R5" i="4"/>
  <c r="R21" i="4" s="1"/>
  <c r="Q5" i="4"/>
  <c r="Q21" i="4" s="1"/>
  <c r="P5" i="4"/>
  <c r="P21" i="4" s="1"/>
  <c r="O5" i="4"/>
  <c r="O21" i="4" s="1"/>
  <c r="N5" i="4"/>
  <c r="N21" i="4" s="1"/>
  <c r="M5" i="4"/>
  <c r="M21" i="4" s="1"/>
  <c r="L5" i="4"/>
  <c r="L21" i="4" s="1"/>
  <c r="K5" i="4"/>
  <c r="K21" i="4" s="1"/>
  <c r="J5" i="4"/>
  <c r="J21" i="4" s="1"/>
  <c r="I5" i="4"/>
  <c r="I21" i="4" s="1"/>
  <c r="H5" i="4"/>
  <c r="H21" i="4" s="1"/>
  <c r="G5" i="4"/>
  <c r="G21" i="4" s="1"/>
  <c r="F5" i="4"/>
  <c r="F21" i="4" s="1"/>
  <c r="E5" i="4"/>
  <c r="E21" i="4" s="1"/>
  <c r="D5" i="4"/>
  <c r="D21" i="4" s="1"/>
  <c r="C5" i="4"/>
  <c r="C21" i="4" s="1"/>
  <c r="E14" i="5" l="1"/>
  <c r="E13" i="5"/>
  <c r="E12" i="5"/>
  <c r="E11" i="5"/>
  <c r="E10" i="5"/>
  <c r="E15" i="5" l="1"/>
  <c r="D9" i="6" s="1"/>
  <c r="Q25" i="4"/>
  <c r="B5" i="4"/>
  <c r="C8" i="11"/>
  <c r="D10" i="6" l="1"/>
  <c r="D12" i="6" s="1"/>
</calcChain>
</file>

<file path=xl/sharedStrings.xml><?xml version="1.0" encoding="utf-8"?>
<sst xmlns="http://schemas.openxmlformats.org/spreadsheetml/2006/main" count="300" uniqueCount="155">
  <si>
    <t>Irbid</t>
  </si>
  <si>
    <t xml:space="preserve">Item </t>
  </si>
  <si>
    <t>Description</t>
  </si>
  <si>
    <t>Parts</t>
  </si>
  <si>
    <t>Belts</t>
  </si>
  <si>
    <t>Batteries</t>
  </si>
  <si>
    <t xml:space="preserve">Bolts </t>
  </si>
  <si>
    <t>Nuts</t>
  </si>
  <si>
    <t xml:space="preserve">Switches </t>
  </si>
  <si>
    <t>Bearings</t>
  </si>
  <si>
    <t xml:space="preserve">Alternator Brushes </t>
  </si>
  <si>
    <t>Alternator Bushes</t>
  </si>
  <si>
    <t>Grease</t>
  </si>
  <si>
    <t>Hose clamps</t>
  </si>
  <si>
    <t>Mountings</t>
  </si>
  <si>
    <t>Oil Filter</t>
  </si>
  <si>
    <t>Fuel Filter</t>
  </si>
  <si>
    <t>Air Filter</t>
  </si>
  <si>
    <t>Azraq</t>
  </si>
  <si>
    <t>CALL OUT CHARGES PER YEAR</t>
  </si>
  <si>
    <t>TOTAL PROJECT COST</t>
  </si>
  <si>
    <t xml:space="preserve">Jacket water Heater </t>
  </si>
  <si>
    <t>Azraq Camp</t>
  </si>
  <si>
    <t>Amman-Khalda</t>
  </si>
  <si>
    <t>Mafraq Field Office</t>
  </si>
  <si>
    <t>Zaatari Camp</t>
  </si>
  <si>
    <t>Type</t>
  </si>
  <si>
    <t xml:space="preserve">CUMMINS Generator </t>
  </si>
  <si>
    <t>Standby - 1hr/day</t>
  </si>
  <si>
    <t>150 KVA</t>
  </si>
  <si>
    <t>250 KVA</t>
  </si>
  <si>
    <t>CUMMINS</t>
  </si>
  <si>
    <t>40 KVA</t>
  </si>
  <si>
    <t xml:space="preserve">CUMMINS </t>
  </si>
  <si>
    <t>90 KVA</t>
  </si>
  <si>
    <t>44 KVA</t>
  </si>
  <si>
    <t>500 KVA</t>
  </si>
  <si>
    <t>CATERPILLAR</t>
  </si>
  <si>
    <t>Volvo</t>
  </si>
  <si>
    <t>Standby</t>
  </si>
  <si>
    <t>AKSA</t>
  </si>
  <si>
    <t>Service Frequency (visits/year)</t>
  </si>
  <si>
    <t>Coolants (L/year)</t>
  </si>
  <si>
    <t>Engine Oil (L/year)</t>
  </si>
  <si>
    <t>Fuel Hose (m)</t>
  </si>
  <si>
    <t xml:space="preserve">Radiator Hose (m) </t>
  </si>
  <si>
    <t>Engine Timing Sensor</t>
  </si>
  <si>
    <t>Engine Valve</t>
  </si>
  <si>
    <t>Speed Sensor</t>
  </si>
  <si>
    <t>Coolant Filter</t>
  </si>
  <si>
    <t>Exhaust Pipe</t>
  </si>
  <si>
    <t>Oil Sensor</t>
  </si>
  <si>
    <t>Fuel Sensor</t>
  </si>
  <si>
    <t>Air Gap Sensor</t>
  </si>
  <si>
    <t>Distrubution Panel</t>
  </si>
  <si>
    <t>Stop Valve</t>
  </si>
  <si>
    <t>Overhaul</t>
  </si>
  <si>
    <t>Crankcase Breather</t>
  </si>
  <si>
    <t>Stabilizer</t>
  </si>
  <si>
    <t xml:space="preserve">Radiator  </t>
  </si>
  <si>
    <t xml:space="preserve">Radiator Fan </t>
  </si>
  <si>
    <t xml:space="preserve">Alternator Fan </t>
  </si>
  <si>
    <t xml:space="preserve">Alternator </t>
  </si>
  <si>
    <t xml:space="preserve">Rotor </t>
  </si>
  <si>
    <t>Stator</t>
  </si>
  <si>
    <t>4 Pole 160Amp Motorized Changeover switch</t>
  </si>
  <si>
    <t>CT (Clamp) Sensor</t>
  </si>
  <si>
    <t>Lubricant front hub</t>
  </si>
  <si>
    <t>Circuit Breaker (control)</t>
  </si>
  <si>
    <t>Main Generator Circuit Breaker</t>
  </si>
  <si>
    <t>Relays</t>
  </si>
  <si>
    <t>Cartridge Fuse</t>
  </si>
  <si>
    <t>Cut out fuse</t>
  </si>
  <si>
    <t>Control Panels (controller)</t>
  </si>
  <si>
    <t>Engine Control Module</t>
  </si>
  <si>
    <t xml:space="preserve">ATS Panel Lamp </t>
  </si>
  <si>
    <t>Standby - less than 1hr/week</t>
  </si>
  <si>
    <t>Location</t>
  </si>
  <si>
    <t>Index #</t>
  </si>
  <si>
    <t>Operation</t>
  </si>
  <si>
    <t>Capacity</t>
  </si>
  <si>
    <t>Total %</t>
  </si>
  <si>
    <t xml:space="preserve">Unit </t>
  </si>
  <si>
    <t>Process</t>
  </si>
  <si>
    <t>m</t>
  </si>
  <si>
    <t xml:space="preserve">Total JD </t>
  </si>
  <si>
    <t>Zaatari camp</t>
  </si>
  <si>
    <t>110 KVA</t>
  </si>
  <si>
    <t xml:space="preserve">CATERPILLAR </t>
  </si>
  <si>
    <t>AKSA ( Volvo volvo penta + mecc alte)</t>
  </si>
  <si>
    <t>FG Wilson P400-3</t>
  </si>
  <si>
    <t>400 kVA</t>
  </si>
  <si>
    <t>30 KVA</t>
  </si>
  <si>
    <t xml:space="preserve">SDMO T33 </t>
  </si>
  <si>
    <t>3 Phase 300-003 GIC Control</t>
  </si>
  <si>
    <t xml:space="preserve">Number of Included site visits </t>
  </si>
  <si>
    <t>Cost</t>
  </si>
  <si>
    <t>Frequent Spare Parts (Total JD)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</si>
  <si>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</si>
  <si>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</si>
  <si>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</si>
  <si>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</si>
  <si>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</si>
  <si>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</si>
  <si>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</si>
  <si>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</si>
  <si>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</si>
  <si>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</si>
  <si>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</si>
  <si>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</si>
  <si>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</si>
  <si>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</si>
  <si>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</si>
  <si>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</si>
  <si>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</si>
  <si>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</si>
  <si>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</si>
  <si>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  JD/year</t>
  </si>
  <si>
    <t>Cost of Visit (JD/visit)</t>
  </si>
  <si>
    <t>TOTAL CALL OUT CHARGE COST PER YEAR (JD/year)</t>
  </si>
  <si>
    <t>Call out charges including emergency visit</t>
  </si>
  <si>
    <t>Aux Battery Charger</t>
  </si>
  <si>
    <t>Call outs ( JD/year)</t>
  </si>
  <si>
    <t>TOTAL PROJECT COSTS - UNHCR GENERATORS MAINTENANCE</t>
  </si>
  <si>
    <t>Non-Frequent Spare parts (Sum JD)</t>
  </si>
  <si>
    <t>Sample list of spare parts for pricing- Please only fill the supplier part only</t>
  </si>
  <si>
    <t>Supplier part</t>
  </si>
  <si>
    <t>UNHCR Part</t>
  </si>
  <si>
    <t>Estimated Frequency/Qty Needed per generator (TO BE FILLED BY UNHCR)</t>
  </si>
  <si>
    <t>Sample list of spare parts for pricing (NON FREQUENT)- please add the unit price below</t>
  </si>
  <si>
    <t>Gen. Index #</t>
  </si>
  <si>
    <t>Please add the cost of visit , the sheet will automatically calculate the total (please don't amend the formulas in this sheet)</t>
  </si>
  <si>
    <r>
      <t xml:space="preserve">Cost of Supply and installation (TO BE FILLED BY BIDDER) / </t>
    </r>
    <r>
      <rPr>
        <b/>
        <sz val="12"/>
        <color rgb="FFFF0000"/>
        <rFont val="Calibri"/>
        <family val="2"/>
        <scheme val="minor"/>
      </rPr>
      <t>please add unit price only, the sheet will automatically calculate the total (please don't amend the formulas in this sheet)</t>
    </r>
  </si>
  <si>
    <t>Total:</t>
  </si>
  <si>
    <t>Amman BO Khalda (UNHCR)</t>
  </si>
  <si>
    <t>Supplier Part:</t>
  </si>
  <si>
    <t xml:space="preserve"> DON'T fill this part </t>
  </si>
  <si>
    <t>The sheet will automatically calculate the total (don't amend the formulas in this sheet)</t>
  </si>
  <si>
    <t>DON'T fill this part, the sheet will automatically calculate the total (don't amend the formulas in this sheet)</t>
  </si>
  <si>
    <t>Company Name and Stamp</t>
  </si>
  <si>
    <t>Company Name and stamp</t>
  </si>
  <si>
    <t>Company Name and Stamp:</t>
  </si>
  <si>
    <t xml:space="preserve">Mafraq office </t>
  </si>
  <si>
    <t xml:space="preserve">Irbid + Ramtha Garden camp </t>
  </si>
  <si>
    <t xml:space="preserve">Zaatari - Storage Area </t>
  </si>
  <si>
    <t xml:space="preserve">Irbid (Ramtha Garden Camp) </t>
  </si>
  <si>
    <t xml:space="preserve">In storage </t>
  </si>
  <si>
    <t xml:space="preserve">In Storage </t>
  </si>
  <si>
    <t>prime 12hrs/day</t>
  </si>
  <si>
    <t xml:space="preserve">REQUEST FOR PROPOSAL: No. RFP/UNHCR/JOR/2024/6
REQUEST FOR PROPOSAL: No. RFP/UNHCR/JOR/2024/6
</t>
  </si>
  <si>
    <t>Annex C Financial Offer Form</t>
  </si>
  <si>
    <t>Generator Maintenance Services for UNHCR Jordan</t>
  </si>
  <si>
    <t>Unit</t>
  </si>
  <si>
    <t>Liter</t>
  </si>
  <si>
    <t>1 Total for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</si>
</sst>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JOD]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3" xfId="0" applyFon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0" xfId="0" applyFont="1"/>
    <xf numFmtId="0" fontId="6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3" fontId="0" fillId="0" borderId="6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0" fontId="0" fillId="6" borderId="1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6" borderId="7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64" fontId="6" fillId="4" borderId="5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22" xfId="0" applyNumberFormat="1" applyFill="1" applyBorder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164" fontId="0" fillId="0" borderId="1" xfId="0" applyNumberFormat="1" applyFill="1" applyBorder="1"/>
    <xf numFmtId="0" fontId="11" fillId="0" borderId="0" xfId="0" applyFont="1"/>
    <xf numFmtId="0" fontId="2" fillId="2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/>
    </xf>
    <xf numFmtId="3" fontId="0" fillId="6" borderId="6" xfId="0" applyNumberFormat="1" applyFont="1" applyFill="1" applyBorder="1" applyAlignment="1">
      <alignment horizontal="center"/>
    </xf>
    <xf numFmtId="0" fontId="0" fillId="0" borderId="0" xfId="0" applyFont="1"/>
    <xf numFmtId="0" fontId="2" fillId="0" borderId="15" xfId="0" applyFont="1" applyBorder="1" applyAlignment="1">
      <alignment horizontal="center"/>
    </xf>
    <xf numFmtId="0" fontId="11" fillId="0" borderId="20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164" fontId="11" fillId="0" borderId="19" xfId="0" applyNumberFormat="1" applyFont="1" applyFill="1" applyBorder="1" applyAlignment="1">
      <alignment wrapText="1"/>
    </xf>
    <xf numFmtId="164" fontId="11" fillId="0" borderId="14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0" fillId="5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10" borderId="0" xfId="0" applyFont="1" applyFill="1" applyBorder="1" applyAlignment="1">
      <alignment horizontal="left" vertical="center" wrapText="1"/>
    </xf>
    <xf numFmtId="0" fontId="12" fillId="10" borderId="2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zana%20Work\2021%20work\RFQs%20&amp;%20Tenders\RFP-UNHCR-2021-12%20-%20Generatores'%20maintenance\Final%20documents%20received%20from%20tech\Annex%20B%20-%20List%20of%20Generators%2005.08.2021%20re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Generators 2022"/>
    </sheetNames>
    <sheetDataSet>
      <sheetData sheetId="0">
        <row r="4">
          <cell r="F4" t="str">
            <v>Standby - 1hr/day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sqref="A1:E3"/>
    </sheetView>
  </sheetViews>
  <sheetFormatPr defaultColWidth="8.90625" defaultRowHeight="14.5" x14ac:dyDescent="0.35"/>
  <cols>
    <col min="2" max="2" width="42" customWidth="1"/>
    <col min="3" max="3" width="18.453125" customWidth="1"/>
    <col min="4" max="4" width="23.453125" customWidth="1"/>
    <col min="5" max="5" width="32.36328125" customWidth="1"/>
  </cols>
  <sheetData>
    <row r="1" spans="1:5" ht="19" thickBot="1" x14ac:dyDescent="0.5">
      <c r="A1" s="81" t="s">
        <v>150</v>
      </c>
      <c r="B1" s="82"/>
      <c r="C1" s="82"/>
      <c r="D1" s="82"/>
      <c r="E1" s="83"/>
    </row>
    <row r="2" spans="1:5" ht="16" thickBot="1" x14ac:dyDescent="0.4">
      <c r="A2" s="78" t="s">
        <v>149</v>
      </c>
      <c r="B2" s="79"/>
      <c r="C2" s="79"/>
      <c r="D2" s="79"/>
      <c r="E2" s="80"/>
    </row>
    <row r="3" spans="1:5" ht="16" thickBot="1" x14ac:dyDescent="0.4">
      <c r="A3" s="78" t="s">
        <v>151</v>
      </c>
      <c r="B3" s="79"/>
      <c r="C3" s="79"/>
      <c r="D3" s="79"/>
      <c r="E3" s="80"/>
    </row>
    <row r="4" spans="1:5" x14ac:dyDescent="0.35">
      <c r="A4" s="90" t="s">
        <v>135</v>
      </c>
      <c r="B4" s="90"/>
      <c r="C4" s="90"/>
      <c r="D4" s="90"/>
      <c r="E4" s="90"/>
    </row>
    <row r="5" spans="1:5" x14ac:dyDescent="0.35">
      <c r="A5" s="90" t="s">
        <v>131</v>
      </c>
      <c r="B5" s="90"/>
      <c r="C5" s="90"/>
      <c r="D5" s="90"/>
      <c r="E5" s="90"/>
    </row>
    <row r="6" spans="1:5" x14ac:dyDescent="0.35">
      <c r="A6" s="69"/>
      <c r="B6" s="69"/>
      <c r="C6" s="69"/>
      <c r="D6" s="69"/>
      <c r="E6" s="69"/>
    </row>
    <row r="7" spans="1:5" ht="15" customHeight="1" x14ac:dyDescent="0.35">
      <c r="B7" s="86" t="s">
        <v>19</v>
      </c>
      <c r="C7" s="87"/>
      <c r="D7" s="87"/>
      <c r="E7" s="87"/>
    </row>
    <row r="8" spans="1:5" ht="15" customHeight="1" x14ac:dyDescent="0.35">
      <c r="B8" s="88"/>
      <c r="C8" s="89"/>
      <c r="D8" s="89"/>
      <c r="E8" s="89"/>
    </row>
    <row r="9" spans="1:5" ht="29" x14ac:dyDescent="0.35">
      <c r="B9" s="5" t="s">
        <v>120</v>
      </c>
      <c r="C9" s="6" t="s">
        <v>95</v>
      </c>
      <c r="D9" s="32" t="s">
        <v>118</v>
      </c>
      <c r="E9" s="32" t="s">
        <v>117</v>
      </c>
    </row>
    <row r="10" spans="1:5" x14ac:dyDescent="0.35">
      <c r="B10" s="28" t="s">
        <v>143</v>
      </c>
      <c r="C10" s="18">
        <v>4</v>
      </c>
      <c r="D10" s="58"/>
      <c r="E10" s="58">
        <f>D10*C10</f>
        <v>0</v>
      </c>
    </row>
    <row r="11" spans="1:5" x14ac:dyDescent="0.35">
      <c r="B11" s="29" t="s">
        <v>18</v>
      </c>
      <c r="C11" s="30">
        <v>6</v>
      </c>
      <c r="D11" s="58"/>
      <c r="E11" s="58">
        <f t="shared" ref="E11:E14" si="0">D11*C11</f>
        <v>0</v>
      </c>
    </row>
    <row r="12" spans="1:5" x14ac:dyDescent="0.35">
      <c r="B12" s="28" t="s">
        <v>86</v>
      </c>
      <c r="C12" s="18">
        <v>4</v>
      </c>
      <c r="D12" s="58"/>
      <c r="E12" s="58">
        <f t="shared" si="0"/>
        <v>0</v>
      </c>
    </row>
    <row r="13" spans="1:5" x14ac:dyDescent="0.35">
      <c r="B13" s="28" t="s">
        <v>134</v>
      </c>
      <c r="C13" s="30">
        <v>6</v>
      </c>
      <c r="D13" s="58"/>
      <c r="E13" s="58">
        <f t="shared" si="0"/>
        <v>0</v>
      </c>
    </row>
    <row r="14" spans="1:5" ht="15" thickBot="1" x14ac:dyDescent="0.4">
      <c r="B14" s="28" t="s">
        <v>142</v>
      </c>
      <c r="C14" s="18">
        <v>4</v>
      </c>
      <c r="D14" s="58"/>
      <c r="E14" s="58">
        <f t="shared" si="0"/>
        <v>0</v>
      </c>
    </row>
    <row r="15" spans="1:5" ht="16" thickBot="1" x14ac:dyDescent="0.4">
      <c r="B15" s="84" t="s">
        <v>119</v>
      </c>
      <c r="C15" s="85"/>
      <c r="D15" s="33"/>
      <c r="E15" s="33">
        <f>SUM(E10:E14)</f>
        <v>0</v>
      </c>
    </row>
    <row r="18" spans="1:5" ht="27.65" customHeight="1" x14ac:dyDescent="0.35">
      <c r="A18" s="91" t="s">
        <v>141</v>
      </c>
      <c r="B18" s="91"/>
      <c r="C18" s="91"/>
      <c r="D18" s="91"/>
      <c r="E18" s="91"/>
    </row>
    <row r="21" spans="1:5" x14ac:dyDescent="0.35">
      <c r="B21" s="44"/>
    </row>
  </sheetData>
  <mergeCells count="8">
    <mergeCell ref="A18:E18"/>
    <mergeCell ref="A3:E3"/>
    <mergeCell ref="A1:E1"/>
    <mergeCell ref="A2:E2"/>
    <mergeCell ref="B15:C15"/>
    <mergeCell ref="B7:E8"/>
    <mergeCell ref="A5:E5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0"/>
  <sheetViews>
    <sheetView topLeftCell="A39" zoomScale="90" zoomScaleNormal="90" workbookViewId="0">
      <pane xSplit="1" topLeftCell="B1" activePane="topRight" state="frozen"/>
      <selection activeCell="A28" sqref="A28"/>
      <selection pane="topRight" activeCell="B36" sqref="B36"/>
    </sheetView>
  </sheetViews>
  <sheetFormatPr defaultColWidth="8.90625" defaultRowHeight="14.5" x14ac:dyDescent="0.35"/>
  <cols>
    <col min="1" max="1" width="27.90625" customWidth="1"/>
    <col min="2" max="2" width="15.6328125" customWidth="1"/>
    <col min="3" max="3" width="20.54296875" customWidth="1"/>
    <col min="4" max="4" width="26.90625" customWidth="1"/>
    <col min="5" max="6" width="22.90625" customWidth="1"/>
    <col min="7" max="7" width="22" customWidth="1"/>
    <col min="8" max="8" width="21.08984375" customWidth="1"/>
    <col min="9" max="21" width="20.54296875" customWidth="1"/>
  </cols>
  <sheetData>
    <row r="1" spans="1:21" ht="39.9" customHeight="1" x14ac:dyDescent="0.35">
      <c r="A1" s="72" t="s">
        <v>139</v>
      </c>
      <c r="B1" s="100"/>
      <c r="C1" s="100"/>
      <c r="D1" s="100"/>
      <c r="E1" s="100"/>
      <c r="F1" s="100"/>
      <c r="G1" s="100"/>
      <c r="H1" s="100"/>
    </row>
    <row r="2" spans="1:21" ht="30.75" customHeight="1" x14ac:dyDescent="0.35">
      <c r="A2" s="96" t="s">
        <v>125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1" ht="15" customHeight="1" x14ac:dyDescent="0.35">
      <c r="A3" s="95"/>
      <c r="B3" s="95"/>
      <c r="C3" s="95"/>
      <c r="D3" s="95"/>
      <c r="E3" s="4"/>
      <c r="F3" s="4"/>
      <c r="G3" s="4"/>
    </row>
    <row r="4" spans="1:21" ht="30" customHeight="1" x14ac:dyDescent="0.35">
      <c r="A4" s="52" t="s">
        <v>126</v>
      </c>
      <c r="B4" s="98" t="s">
        <v>132</v>
      </c>
      <c r="C4" s="99"/>
      <c r="D4" s="99"/>
      <c r="E4" s="99"/>
      <c r="F4" s="99"/>
      <c r="G4" s="99"/>
      <c r="H4" s="99"/>
    </row>
    <row r="5" spans="1:21" ht="15" thickBot="1" x14ac:dyDescent="0.4">
      <c r="A5" s="51" t="s">
        <v>3</v>
      </c>
      <c r="B5" s="7" t="str">
        <f t="shared" ref="B5:U5" si="0">B40</f>
        <v>Index #</v>
      </c>
      <c r="C5" s="27" t="str">
        <f t="shared" si="0"/>
        <v>A</v>
      </c>
      <c r="D5" s="27" t="str">
        <f t="shared" si="0"/>
        <v>B</v>
      </c>
      <c r="E5" s="27" t="str">
        <f t="shared" si="0"/>
        <v>C</v>
      </c>
      <c r="F5" s="27" t="str">
        <f t="shared" si="0"/>
        <v>D</v>
      </c>
      <c r="G5" s="27" t="str">
        <f t="shared" si="0"/>
        <v>E</v>
      </c>
      <c r="H5" s="27" t="str">
        <f t="shared" si="0"/>
        <v>F</v>
      </c>
      <c r="I5" s="27" t="str">
        <f t="shared" si="0"/>
        <v>G</v>
      </c>
      <c r="J5" s="27" t="str">
        <f t="shared" si="0"/>
        <v>H</v>
      </c>
      <c r="K5" s="27" t="str">
        <f t="shared" si="0"/>
        <v>I</v>
      </c>
      <c r="L5" s="27" t="str">
        <f t="shared" si="0"/>
        <v>J</v>
      </c>
      <c r="M5" s="27" t="str">
        <f t="shared" si="0"/>
        <v>K</v>
      </c>
      <c r="N5" s="27" t="str">
        <f t="shared" si="0"/>
        <v>L</v>
      </c>
      <c r="O5" s="27" t="str">
        <f t="shared" si="0"/>
        <v>M</v>
      </c>
      <c r="P5" s="27" t="str">
        <f t="shared" si="0"/>
        <v>N</v>
      </c>
      <c r="Q5" s="27" t="str">
        <f t="shared" si="0"/>
        <v>O</v>
      </c>
      <c r="R5" s="27" t="str">
        <f t="shared" si="0"/>
        <v>P</v>
      </c>
      <c r="S5" s="27" t="str">
        <f t="shared" si="0"/>
        <v>Q</v>
      </c>
      <c r="T5" s="27" t="str">
        <f t="shared" si="0"/>
        <v>R</v>
      </c>
      <c r="U5" s="27" t="str">
        <f t="shared" si="0"/>
        <v>S</v>
      </c>
    </row>
    <row r="6" spans="1:21" ht="15" thickBot="1" x14ac:dyDescent="0.4">
      <c r="A6" s="73" t="s">
        <v>15</v>
      </c>
      <c r="B6" s="74" t="s">
        <v>152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</row>
    <row r="7" spans="1:21" ht="15" thickBot="1" x14ac:dyDescent="0.4">
      <c r="A7" s="73" t="s">
        <v>16</v>
      </c>
      <c r="B7" s="74" t="s">
        <v>152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8">
        <v>0</v>
      </c>
      <c r="T7" s="48">
        <v>0</v>
      </c>
      <c r="U7" s="48">
        <v>0</v>
      </c>
    </row>
    <row r="8" spans="1:21" ht="15" thickBot="1" x14ac:dyDescent="0.4">
      <c r="A8" s="73" t="s">
        <v>17</v>
      </c>
      <c r="B8" s="74" t="s">
        <v>152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</row>
    <row r="9" spans="1:21" ht="15" thickBot="1" x14ac:dyDescent="0.4">
      <c r="A9" s="73" t="s">
        <v>49</v>
      </c>
      <c r="B9" s="74" t="s">
        <v>152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</row>
    <row r="10" spans="1:21" ht="15" thickBot="1" x14ac:dyDescent="0.4">
      <c r="A10" s="73" t="s">
        <v>51</v>
      </c>
      <c r="B10" s="74" t="s">
        <v>152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</row>
    <row r="11" spans="1:21" ht="15" thickBot="1" x14ac:dyDescent="0.4">
      <c r="A11" s="73" t="s">
        <v>52</v>
      </c>
      <c r="B11" s="74" t="s">
        <v>152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</row>
    <row r="12" spans="1:21" ht="15" thickBot="1" x14ac:dyDescent="0.4">
      <c r="A12" s="73" t="s">
        <v>75</v>
      </c>
      <c r="B12" s="74" t="s">
        <v>152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</row>
    <row r="13" spans="1:21" ht="15" thickBot="1" x14ac:dyDescent="0.4">
      <c r="A13" s="73" t="s">
        <v>5</v>
      </c>
      <c r="B13" s="74" t="s">
        <v>152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</row>
    <row r="14" spans="1:21" ht="15" thickBot="1" x14ac:dyDescent="0.4">
      <c r="A14" s="73" t="s">
        <v>43</v>
      </c>
      <c r="B14" s="74" t="s">
        <v>153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</row>
    <row r="15" spans="1:21" ht="15" thickBot="1" x14ac:dyDescent="0.4">
      <c r="A15" s="73" t="s">
        <v>42</v>
      </c>
      <c r="B15" s="74" t="s">
        <v>153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</row>
    <row r="16" spans="1:21" ht="15" thickBot="1" x14ac:dyDescent="0.4">
      <c r="A16" s="73" t="s">
        <v>121</v>
      </c>
      <c r="B16" s="74" t="s">
        <v>152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</row>
    <row r="17" spans="1:21" ht="15" thickBot="1" x14ac:dyDescent="0.4">
      <c r="A17" s="73" t="s">
        <v>12</v>
      </c>
      <c r="B17" s="74" t="s">
        <v>83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</row>
    <row r="18" spans="1:21" x14ac:dyDescent="0.35">
      <c r="A18" s="60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x14ac:dyDescent="0.35">
      <c r="A19" s="101" t="s">
        <v>138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x14ac:dyDescent="0.3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15" thickBot="1" x14ac:dyDescent="0.4">
      <c r="A21" s="51" t="s">
        <v>3</v>
      </c>
      <c r="B21" s="7"/>
      <c r="C21" s="27" t="str">
        <f>C5</f>
        <v>A</v>
      </c>
      <c r="D21" s="27" t="str">
        <f>D5</f>
        <v>B</v>
      </c>
      <c r="E21" s="27" t="str">
        <f>E5</f>
        <v>C</v>
      </c>
      <c r="F21" s="27" t="str">
        <f>F5</f>
        <v>D</v>
      </c>
      <c r="G21" s="27" t="str">
        <f>G5</f>
        <v>E</v>
      </c>
      <c r="H21" s="27" t="str">
        <f t="shared" ref="H21:U21" si="1">H5</f>
        <v>F</v>
      </c>
      <c r="I21" s="27" t="str">
        <f t="shared" si="1"/>
        <v>G</v>
      </c>
      <c r="J21" s="27" t="str">
        <f t="shared" si="1"/>
        <v>H</v>
      </c>
      <c r="K21" s="27" t="str">
        <f t="shared" si="1"/>
        <v>I</v>
      </c>
      <c r="L21" s="27" t="str">
        <f t="shared" si="1"/>
        <v>J</v>
      </c>
      <c r="M21" s="27" t="str">
        <f t="shared" si="1"/>
        <v>K</v>
      </c>
      <c r="N21" s="27" t="str">
        <f t="shared" si="1"/>
        <v>L</v>
      </c>
      <c r="O21" s="27" t="str">
        <f t="shared" si="1"/>
        <v>M</v>
      </c>
      <c r="P21" s="27" t="str">
        <f t="shared" si="1"/>
        <v>N</v>
      </c>
      <c r="Q21" s="27" t="str">
        <f t="shared" si="1"/>
        <v>O</v>
      </c>
      <c r="R21" s="27" t="str">
        <f t="shared" si="1"/>
        <v>P</v>
      </c>
      <c r="S21" s="27" t="str">
        <f t="shared" si="1"/>
        <v>Q</v>
      </c>
      <c r="T21" s="27" t="str">
        <f t="shared" si="1"/>
        <v>R</v>
      </c>
      <c r="U21" s="27" t="str">
        <f t="shared" si="1"/>
        <v>S</v>
      </c>
    </row>
    <row r="22" spans="1:21" ht="15" thickBot="1" x14ac:dyDescent="0.4">
      <c r="A22" s="73" t="s">
        <v>15</v>
      </c>
      <c r="B22" s="74" t="s">
        <v>152</v>
      </c>
      <c r="C22" s="48">
        <f>C6*C46</f>
        <v>0</v>
      </c>
      <c r="D22" s="48">
        <f t="shared" ref="D22:U22" si="2">D6*D46</f>
        <v>0</v>
      </c>
      <c r="E22" s="48">
        <f t="shared" si="2"/>
        <v>0</v>
      </c>
      <c r="F22" s="48">
        <f t="shared" si="2"/>
        <v>0</v>
      </c>
      <c r="G22" s="48">
        <f t="shared" si="2"/>
        <v>0</v>
      </c>
      <c r="H22" s="48">
        <f t="shared" si="2"/>
        <v>0</v>
      </c>
      <c r="I22" s="48">
        <f t="shared" si="2"/>
        <v>0</v>
      </c>
      <c r="J22" s="48">
        <f t="shared" si="2"/>
        <v>0</v>
      </c>
      <c r="K22" s="48">
        <f t="shared" si="2"/>
        <v>0</v>
      </c>
      <c r="L22" s="48">
        <f t="shared" si="2"/>
        <v>0</v>
      </c>
      <c r="M22" s="48">
        <f t="shared" si="2"/>
        <v>0</v>
      </c>
      <c r="N22" s="48">
        <f t="shared" si="2"/>
        <v>0</v>
      </c>
      <c r="O22" s="48">
        <f t="shared" si="2"/>
        <v>0</v>
      </c>
      <c r="P22" s="48">
        <f t="shared" si="2"/>
        <v>0</v>
      </c>
      <c r="Q22" s="48">
        <f t="shared" si="2"/>
        <v>0</v>
      </c>
      <c r="R22" s="48">
        <f t="shared" si="2"/>
        <v>0</v>
      </c>
      <c r="S22" s="48">
        <f t="shared" si="2"/>
        <v>0</v>
      </c>
      <c r="T22" s="48">
        <f t="shared" si="2"/>
        <v>0</v>
      </c>
      <c r="U22" s="48">
        <f t="shared" si="2"/>
        <v>0</v>
      </c>
    </row>
    <row r="23" spans="1:21" ht="15" thickBot="1" x14ac:dyDescent="0.4">
      <c r="A23" s="73" t="s">
        <v>16</v>
      </c>
      <c r="B23" s="74" t="s">
        <v>152</v>
      </c>
      <c r="C23" s="48">
        <f t="shared" ref="C22:C33" si="3">C7*C47</f>
        <v>0</v>
      </c>
      <c r="D23" s="48">
        <f t="shared" ref="D23:U23" si="4">D7*D47</f>
        <v>0</v>
      </c>
      <c r="E23" s="48">
        <f t="shared" si="4"/>
        <v>0</v>
      </c>
      <c r="F23" s="48">
        <f t="shared" si="4"/>
        <v>0</v>
      </c>
      <c r="G23" s="48">
        <f t="shared" si="4"/>
        <v>0</v>
      </c>
      <c r="H23" s="48">
        <f t="shared" si="4"/>
        <v>0</v>
      </c>
      <c r="I23" s="48">
        <f t="shared" si="4"/>
        <v>0</v>
      </c>
      <c r="J23" s="48">
        <f t="shared" si="4"/>
        <v>0</v>
      </c>
      <c r="K23" s="48">
        <f t="shared" si="4"/>
        <v>0</v>
      </c>
      <c r="L23" s="48">
        <f t="shared" si="4"/>
        <v>0</v>
      </c>
      <c r="M23" s="48">
        <f t="shared" si="4"/>
        <v>0</v>
      </c>
      <c r="N23" s="48">
        <f t="shared" si="4"/>
        <v>0</v>
      </c>
      <c r="O23" s="48">
        <f t="shared" si="4"/>
        <v>0</v>
      </c>
      <c r="P23" s="48">
        <f t="shared" si="4"/>
        <v>0</v>
      </c>
      <c r="Q23" s="48">
        <f t="shared" si="4"/>
        <v>0</v>
      </c>
      <c r="R23" s="48">
        <f t="shared" si="4"/>
        <v>0</v>
      </c>
      <c r="S23" s="48">
        <f t="shared" si="4"/>
        <v>0</v>
      </c>
      <c r="T23" s="48">
        <f t="shared" si="4"/>
        <v>0</v>
      </c>
      <c r="U23" s="48">
        <f t="shared" si="4"/>
        <v>0</v>
      </c>
    </row>
    <row r="24" spans="1:21" ht="15" thickBot="1" x14ac:dyDescent="0.4">
      <c r="A24" s="73" t="s">
        <v>17</v>
      </c>
      <c r="B24" s="74" t="s">
        <v>152</v>
      </c>
      <c r="C24" s="48">
        <f t="shared" si="3"/>
        <v>0</v>
      </c>
      <c r="D24" s="48">
        <f t="shared" ref="D24:U24" si="5">D8*D48</f>
        <v>0</v>
      </c>
      <c r="E24" s="48">
        <f t="shared" si="5"/>
        <v>0</v>
      </c>
      <c r="F24" s="48">
        <f t="shared" si="5"/>
        <v>0</v>
      </c>
      <c r="G24" s="48">
        <f t="shared" si="5"/>
        <v>0</v>
      </c>
      <c r="H24" s="48">
        <f t="shared" si="5"/>
        <v>0</v>
      </c>
      <c r="I24" s="48">
        <f t="shared" si="5"/>
        <v>0</v>
      </c>
      <c r="J24" s="48">
        <f t="shared" si="5"/>
        <v>0</v>
      </c>
      <c r="K24" s="48">
        <f t="shared" si="5"/>
        <v>0</v>
      </c>
      <c r="L24" s="48">
        <f t="shared" si="5"/>
        <v>0</v>
      </c>
      <c r="M24" s="48">
        <f t="shared" si="5"/>
        <v>0</v>
      </c>
      <c r="N24" s="48">
        <f t="shared" si="5"/>
        <v>0</v>
      </c>
      <c r="O24" s="48">
        <f t="shared" si="5"/>
        <v>0</v>
      </c>
      <c r="P24" s="48">
        <f t="shared" si="5"/>
        <v>0</v>
      </c>
      <c r="Q24" s="48">
        <f t="shared" si="5"/>
        <v>0</v>
      </c>
      <c r="R24" s="48">
        <f t="shared" si="5"/>
        <v>0</v>
      </c>
      <c r="S24" s="48">
        <f t="shared" si="5"/>
        <v>0</v>
      </c>
      <c r="T24" s="48">
        <f t="shared" si="5"/>
        <v>0</v>
      </c>
      <c r="U24" s="48">
        <f t="shared" si="5"/>
        <v>0</v>
      </c>
    </row>
    <row r="25" spans="1:21" ht="15" thickBot="1" x14ac:dyDescent="0.4">
      <c r="A25" s="73" t="s">
        <v>49</v>
      </c>
      <c r="B25" s="74" t="s">
        <v>152</v>
      </c>
      <c r="C25" s="48">
        <f t="shared" si="3"/>
        <v>0</v>
      </c>
      <c r="D25" s="48">
        <f t="shared" ref="D25:U25" si="6">D9*D49</f>
        <v>0</v>
      </c>
      <c r="E25" s="48">
        <f t="shared" si="6"/>
        <v>0</v>
      </c>
      <c r="F25" s="48">
        <f t="shared" si="6"/>
        <v>0</v>
      </c>
      <c r="G25" s="48">
        <f t="shared" si="6"/>
        <v>0</v>
      </c>
      <c r="H25" s="48">
        <f t="shared" si="6"/>
        <v>0</v>
      </c>
      <c r="I25" s="48">
        <f t="shared" si="6"/>
        <v>0</v>
      </c>
      <c r="J25" s="48">
        <f t="shared" si="6"/>
        <v>0</v>
      </c>
      <c r="K25" s="48">
        <f t="shared" si="6"/>
        <v>0</v>
      </c>
      <c r="L25" s="48">
        <f t="shared" si="6"/>
        <v>0</v>
      </c>
      <c r="M25" s="48">
        <f t="shared" si="6"/>
        <v>0</v>
      </c>
      <c r="N25" s="48">
        <f t="shared" si="6"/>
        <v>0</v>
      </c>
      <c r="O25" s="48">
        <f t="shared" si="6"/>
        <v>0</v>
      </c>
      <c r="P25" s="48">
        <f t="shared" si="6"/>
        <v>0</v>
      </c>
      <c r="Q25" s="48">
        <f t="shared" si="6"/>
        <v>0</v>
      </c>
      <c r="R25" s="48">
        <f t="shared" si="6"/>
        <v>0</v>
      </c>
      <c r="S25" s="48">
        <f t="shared" si="6"/>
        <v>0</v>
      </c>
      <c r="T25" s="48">
        <f t="shared" si="6"/>
        <v>0</v>
      </c>
      <c r="U25" s="48">
        <f t="shared" si="6"/>
        <v>0</v>
      </c>
    </row>
    <row r="26" spans="1:21" ht="15" thickBot="1" x14ac:dyDescent="0.4">
      <c r="A26" s="73" t="s">
        <v>51</v>
      </c>
      <c r="B26" s="74" t="s">
        <v>152</v>
      </c>
      <c r="C26" s="48">
        <f t="shared" si="3"/>
        <v>0</v>
      </c>
      <c r="D26" s="48">
        <f t="shared" ref="D26:U26" si="7">D10*D50</f>
        <v>0</v>
      </c>
      <c r="E26" s="48">
        <f t="shared" si="7"/>
        <v>0</v>
      </c>
      <c r="F26" s="48">
        <f t="shared" si="7"/>
        <v>0</v>
      </c>
      <c r="G26" s="48">
        <f t="shared" si="7"/>
        <v>0</v>
      </c>
      <c r="H26" s="48">
        <f t="shared" si="7"/>
        <v>0</v>
      </c>
      <c r="I26" s="48">
        <f t="shared" si="7"/>
        <v>0</v>
      </c>
      <c r="J26" s="48">
        <f t="shared" si="7"/>
        <v>0</v>
      </c>
      <c r="K26" s="48">
        <f t="shared" si="7"/>
        <v>0</v>
      </c>
      <c r="L26" s="48">
        <f t="shared" si="7"/>
        <v>0</v>
      </c>
      <c r="M26" s="48">
        <f t="shared" si="7"/>
        <v>0</v>
      </c>
      <c r="N26" s="48">
        <f t="shared" si="7"/>
        <v>0</v>
      </c>
      <c r="O26" s="48">
        <f t="shared" si="7"/>
        <v>0</v>
      </c>
      <c r="P26" s="48">
        <f t="shared" si="7"/>
        <v>0</v>
      </c>
      <c r="Q26" s="48">
        <f t="shared" si="7"/>
        <v>0</v>
      </c>
      <c r="R26" s="48">
        <f t="shared" si="7"/>
        <v>0</v>
      </c>
      <c r="S26" s="48">
        <f t="shared" si="7"/>
        <v>0</v>
      </c>
      <c r="T26" s="48">
        <f t="shared" si="7"/>
        <v>0</v>
      </c>
      <c r="U26" s="48">
        <f t="shared" si="7"/>
        <v>0</v>
      </c>
    </row>
    <row r="27" spans="1:21" ht="15" thickBot="1" x14ac:dyDescent="0.4">
      <c r="A27" s="73" t="s">
        <v>52</v>
      </c>
      <c r="B27" s="74" t="s">
        <v>152</v>
      </c>
      <c r="C27" s="48">
        <f t="shared" si="3"/>
        <v>0</v>
      </c>
      <c r="D27" s="48">
        <f t="shared" ref="D27:U27" si="8">D11*D51</f>
        <v>0</v>
      </c>
      <c r="E27" s="48">
        <f t="shared" si="8"/>
        <v>0</v>
      </c>
      <c r="F27" s="48">
        <f t="shared" si="8"/>
        <v>0</v>
      </c>
      <c r="G27" s="48">
        <f t="shared" si="8"/>
        <v>0</v>
      </c>
      <c r="H27" s="48">
        <f t="shared" si="8"/>
        <v>0</v>
      </c>
      <c r="I27" s="48">
        <f t="shared" si="8"/>
        <v>0</v>
      </c>
      <c r="J27" s="48">
        <f t="shared" si="8"/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48">
        <f t="shared" si="8"/>
        <v>0</v>
      </c>
      <c r="U27" s="48">
        <f t="shared" si="8"/>
        <v>0</v>
      </c>
    </row>
    <row r="28" spans="1:21" ht="15" thickBot="1" x14ac:dyDescent="0.4">
      <c r="A28" s="73" t="s">
        <v>75</v>
      </c>
      <c r="B28" s="74" t="s">
        <v>152</v>
      </c>
      <c r="C28" s="48">
        <f t="shared" si="3"/>
        <v>0</v>
      </c>
      <c r="D28" s="48">
        <f t="shared" ref="D28:U28" si="9">D12*D52</f>
        <v>0</v>
      </c>
      <c r="E28" s="48">
        <f t="shared" si="9"/>
        <v>0</v>
      </c>
      <c r="F28" s="48">
        <f t="shared" si="9"/>
        <v>0</v>
      </c>
      <c r="G28" s="48">
        <f t="shared" si="9"/>
        <v>0</v>
      </c>
      <c r="H28" s="48">
        <f t="shared" si="9"/>
        <v>0</v>
      </c>
      <c r="I28" s="48">
        <f t="shared" si="9"/>
        <v>0</v>
      </c>
      <c r="J28" s="48">
        <f t="shared" si="9"/>
        <v>0</v>
      </c>
      <c r="K28" s="48">
        <f t="shared" si="9"/>
        <v>0</v>
      </c>
      <c r="L28" s="48">
        <f t="shared" si="9"/>
        <v>0</v>
      </c>
      <c r="M28" s="48">
        <f t="shared" si="9"/>
        <v>0</v>
      </c>
      <c r="N28" s="48">
        <f t="shared" si="9"/>
        <v>0</v>
      </c>
      <c r="O28" s="48">
        <f t="shared" si="9"/>
        <v>0</v>
      </c>
      <c r="P28" s="48">
        <f t="shared" si="9"/>
        <v>0</v>
      </c>
      <c r="Q28" s="48">
        <f t="shared" si="9"/>
        <v>0</v>
      </c>
      <c r="R28" s="48">
        <f t="shared" si="9"/>
        <v>0</v>
      </c>
      <c r="S28" s="48">
        <f t="shared" si="9"/>
        <v>0</v>
      </c>
      <c r="T28" s="48">
        <f t="shared" si="9"/>
        <v>0</v>
      </c>
      <c r="U28" s="48">
        <f t="shared" si="9"/>
        <v>0</v>
      </c>
    </row>
    <row r="29" spans="1:21" ht="15" thickBot="1" x14ac:dyDescent="0.4">
      <c r="A29" s="73" t="s">
        <v>5</v>
      </c>
      <c r="B29" s="74" t="s">
        <v>152</v>
      </c>
      <c r="C29" s="48">
        <f>C13*C53</f>
        <v>0</v>
      </c>
      <c r="D29" s="48">
        <f t="shared" ref="D29:U29" si="10">D13*D53</f>
        <v>0</v>
      </c>
      <c r="E29" s="48">
        <f t="shared" si="10"/>
        <v>0</v>
      </c>
      <c r="F29" s="48">
        <f t="shared" si="10"/>
        <v>0</v>
      </c>
      <c r="G29" s="48">
        <f t="shared" si="10"/>
        <v>0</v>
      </c>
      <c r="H29" s="48">
        <f t="shared" si="10"/>
        <v>0</v>
      </c>
      <c r="I29" s="48">
        <f t="shared" si="10"/>
        <v>0</v>
      </c>
      <c r="J29" s="48">
        <f t="shared" si="10"/>
        <v>0</v>
      </c>
      <c r="K29" s="48">
        <f t="shared" si="10"/>
        <v>0</v>
      </c>
      <c r="L29" s="48">
        <f t="shared" si="10"/>
        <v>0</v>
      </c>
      <c r="M29" s="48">
        <f t="shared" si="10"/>
        <v>0</v>
      </c>
      <c r="N29" s="48">
        <f t="shared" si="10"/>
        <v>0</v>
      </c>
      <c r="O29" s="48">
        <f t="shared" si="10"/>
        <v>0</v>
      </c>
      <c r="P29" s="48">
        <f t="shared" si="10"/>
        <v>0</v>
      </c>
      <c r="Q29" s="48">
        <f t="shared" si="10"/>
        <v>0</v>
      </c>
      <c r="R29" s="48">
        <f t="shared" si="10"/>
        <v>0</v>
      </c>
      <c r="S29" s="48">
        <f t="shared" si="10"/>
        <v>0</v>
      </c>
      <c r="T29" s="48">
        <f t="shared" si="10"/>
        <v>0</v>
      </c>
      <c r="U29" s="48">
        <f t="shared" si="10"/>
        <v>0</v>
      </c>
    </row>
    <row r="30" spans="1:21" ht="15" thickBot="1" x14ac:dyDescent="0.4">
      <c r="A30" s="73" t="s">
        <v>43</v>
      </c>
      <c r="B30" s="74" t="s">
        <v>153</v>
      </c>
      <c r="C30" s="48">
        <f t="shared" si="3"/>
        <v>0</v>
      </c>
      <c r="D30" s="48">
        <f t="shared" ref="D30:U30" si="11">D14*D54</f>
        <v>0</v>
      </c>
      <c r="E30" s="48">
        <f t="shared" si="11"/>
        <v>0</v>
      </c>
      <c r="F30" s="48">
        <f t="shared" si="11"/>
        <v>0</v>
      </c>
      <c r="G30" s="48">
        <f t="shared" si="11"/>
        <v>0</v>
      </c>
      <c r="H30" s="48">
        <f t="shared" si="11"/>
        <v>0</v>
      </c>
      <c r="I30" s="48">
        <f t="shared" si="11"/>
        <v>0</v>
      </c>
      <c r="J30" s="48">
        <f t="shared" si="11"/>
        <v>0</v>
      </c>
      <c r="K30" s="48">
        <f t="shared" si="11"/>
        <v>0</v>
      </c>
      <c r="L30" s="48">
        <f t="shared" si="11"/>
        <v>0</v>
      </c>
      <c r="M30" s="48">
        <f t="shared" si="11"/>
        <v>0</v>
      </c>
      <c r="N30" s="48">
        <f t="shared" si="11"/>
        <v>0</v>
      </c>
      <c r="O30" s="48">
        <f t="shared" si="11"/>
        <v>0</v>
      </c>
      <c r="P30" s="48">
        <f t="shared" si="11"/>
        <v>0</v>
      </c>
      <c r="Q30" s="48">
        <f t="shared" si="11"/>
        <v>0</v>
      </c>
      <c r="R30" s="48">
        <f t="shared" si="11"/>
        <v>0</v>
      </c>
      <c r="S30" s="48">
        <f t="shared" si="11"/>
        <v>0</v>
      </c>
      <c r="T30" s="48">
        <f t="shared" si="11"/>
        <v>0</v>
      </c>
      <c r="U30" s="48">
        <f t="shared" si="11"/>
        <v>0</v>
      </c>
    </row>
    <row r="31" spans="1:21" ht="15" thickBot="1" x14ac:dyDescent="0.4">
      <c r="A31" s="73" t="s">
        <v>42</v>
      </c>
      <c r="B31" s="74" t="s">
        <v>153</v>
      </c>
      <c r="C31" s="48">
        <f t="shared" si="3"/>
        <v>0</v>
      </c>
      <c r="D31" s="48">
        <f t="shared" ref="D31:U31" si="12">D15*D55</f>
        <v>0</v>
      </c>
      <c r="E31" s="48">
        <f t="shared" si="12"/>
        <v>0</v>
      </c>
      <c r="F31" s="48">
        <f t="shared" si="12"/>
        <v>0</v>
      </c>
      <c r="G31" s="48">
        <f t="shared" si="12"/>
        <v>0</v>
      </c>
      <c r="H31" s="48">
        <f t="shared" si="12"/>
        <v>0</v>
      </c>
      <c r="I31" s="48">
        <f t="shared" si="12"/>
        <v>0</v>
      </c>
      <c r="J31" s="48">
        <f t="shared" si="12"/>
        <v>0</v>
      </c>
      <c r="K31" s="48">
        <f t="shared" si="12"/>
        <v>0</v>
      </c>
      <c r="L31" s="48">
        <f t="shared" si="12"/>
        <v>0</v>
      </c>
      <c r="M31" s="48">
        <f t="shared" si="12"/>
        <v>0</v>
      </c>
      <c r="N31" s="48">
        <f t="shared" si="12"/>
        <v>0</v>
      </c>
      <c r="O31" s="48">
        <f t="shared" si="12"/>
        <v>0</v>
      </c>
      <c r="P31" s="48">
        <f t="shared" si="12"/>
        <v>0</v>
      </c>
      <c r="Q31" s="48">
        <f t="shared" si="12"/>
        <v>0</v>
      </c>
      <c r="R31" s="48">
        <f t="shared" si="12"/>
        <v>0</v>
      </c>
      <c r="S31" s="48">
        <f t="shared" si="12"/>
        <v>0</v>
      </c>
      <c r="T31" s="48">
        <f t="shared" si="12"/>
        <v>0</v>
      </c>
      <c r="U31" s="48">
        <f t="shared" si="12"/>
        <v>0</v>
      </c>
    </row>
    <row r="32" spans="1:21" ht="15" thickBot="1" x14ac:dyDescent="0.4">
      <c r="A32" s="73" t="s">
        <v>121</v>
      </c>
      <c r="B32" s="74" t="s">
        <v>152</v>
      </c>
      <c r="C32" s="48">
        <f t="shared" si="3"/>
        <v>0</v>
      </c>
      <c r="D32" s="48">
        <f t="shared" ref="D32:U32" si="13">D16*D56</f>
        <v>0</v>
      </c>
      <c r="E32" s="48">
        <f t="shared" si="13"/>
        <v>0</v>
      </c>
      <c r="F32" s="48">
        <f t="shared" si="13"/>
        <v>0</v>
      </c>
      <c r="G32" s="48">
        <f t="shared" si="13"/>
        <v>0</v>
      </c>
      <c r="H32" s="48">
        <f t="shared" si="13"/>
        <v>0</v>
      </c>
      <c r="I32" s="48">
        <f t="shared" si="13"/>
        <v>0</v>
      </c>
      <c r="J32" s="48">
        <f t="shared" si="13"/>
        <v>0</v>
      </c>
      <c r="K32" s="48">
        <f t="shared" si="13"/>
        <v>0</v>
      </c>
      <c r="L32" s="48">
        <f t="shared" si="13"/>
        <v>0</v>
      </c>
      <c r="M32" s="48">
        <f t="shared" si="13"/>
        <v>0</v>
      </c>
      <c r="N32" s="48">
        <f t="shared" si="13"/>
        <v>0</v>
      </c>
      <c r="O32" s="48">
        <f t="shared" si="13"/>
        <v>0</v>
      </c>
      <c r="P32" s="48">
        <f t="shared" si="13"/>
        <v>0</v>
      </c>
      <c r="Q32" s="48">
        <f t="shared" si="13"/>
        <v>0</v>
      </c>
      <c r="R32" s="48">
        <f t="shared" si="13"/>
        <v>0</v>
      </c>
      <c r="S32" s="48">
        <f t="shared" si="13"/>
        <v>0</v>
      </c>
      <c r="T32" s="48">
        <f t="shared" si="13"/>
        <v>0</v>
      </c>
      <c r="U32" s="48">
        <f t="shared" si="13"/>
        <v>0</v>
      </c>
    </row>
    <row r="33" spans="1:23" ht="15" thickBot="1" x14ac:dyDescent="0.4">
      <c r="A33" s="75" t="s">
        <v>12</v>
      </c>
      <c r="B33" s="74" t="s">
        <v>83</v>
      </c>
      <c r="C33" s="48">
        <f t="shared" si="3"/>
        <v>0</v>
      </c>
      <c r="D33" s="48">
        <f t="shared" ref="D33:U33" si="14">D17*D57</f>
        <v>0</v>
      </c>
      <c r="E33" s="48">
        <f t="shared" si="14"/>
        <v>0</v>
      </c>
      <c r="F33" s="48">
        <f t="shared" si="14"/>
        <v>0</v>
      </c>
      <c r="G33" s="48">
        <f t="shared" si="14"/>
        <v>0</v>
      </c>
      <c r="H33" s="48">
        <f t="shared" si="14"/>
        <v>0</v>
      </c>
      <c r="I33" s="48">
        <f t="shared" si="14"/>
        <v>0</v>
      </c>
      <c r="J33" s="48">
        <f t="shared" si="14"/>
        <v>0</v>
      </c>
      <c r="K33" s="48">
        <f t="shared" si="14"/>
        <v>0</v>
      </c>
      <c r="L33" s="48">
        <f t="shared" si="14"/>
        <v>0</v>
      </c>
      <c r="M33" s="48">
        <f t="shared" si="14"/>
        <v>0</v>
      </c>
      <c r="N33" s="48">
        <f t="shared" si="14"/>
        <v>0</v>
      </c>
      <c r="O33" s="48">
        <f t="shared" si="14"/>
        <v>0</v>
      </c>
      <c r="P33" s="48">
        <f t="shared" si="14"/>
        <v>0</v>
      </c>
      <c r="Q33" s="48">
        <f t="shared" si="14"/>
        <v>0</v>
      </c>
      <c r="R33" s="48">
        <f t="shared" si="14"/>
        <v>0</v>
      </c>
      <c r="S33" s="48">
        <f t="shared" si="14"/>
        <v>0</v>
      </c>
      <c r="T33" s="48">
        <f t="shared" si="14"/>
        <v>0</v>
      </c>
      <c r="U33" s="48">
        <f t="shared" si="14"/>
        <v>0</v>
      </c>
    </row>
    <row r="34" spans="1:23" x14ac:dyDescent="0.35">
      <c r="A34" s="66"/>
      <c r="B34" s="67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3" ht="15" thickBot="1" x14ac:dyDescent="0.4">
      <c r="A35" s="65" t="s">
        <v>133</v>
      </c>
      <c r="B35" s="68">
        <f>SUM(C22:U33)</f>
        <v>0</v>
      </c>
      <c r="C35" s="43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19"/>
      <c r="T35" s="19"/>
      <c r="U35" s="19"/>
    </row>
    <row r="36" spans="1:23" x14ac:dyDescent="0.35">
      <c r="A36" s="47"/>
      <c r="B36" s="50"/>
      <c r="C36" s="4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19"/>
      <c r="T36" s="19"/>
      <c r="U36" s="19"/>
    </row>
    <row r="37" spans="1:23" x14ac:dyDescent="0.35">
      <c r="A37" s="4"/>
      <c r="B37" s="4"/>
    </row>
    <row r="38" spans="1:23" ht="30" customHeight="1" x14ac:dyDescent="0.35">
      <c r="A38" s="97" t="s">
        <v>128</v>
      </c>
      <c r="B38" s="97"/>
      <c r="C38" s="97"/>
      <c r="D38" s="97"/>
      <c r="E38" s="97"/>
      <c r="F38" s="97"/>
      <c r="G38" s="97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 spans="1:23" ht="30" customHeight="1" x14ac:dyDescent="0.35">
      <c r="A39" s="53" t="s">
        <v>127</v>
      </c>
      <c r="B39" s="46"/>
      <c r="C39" s="46"/>
      <c r="D39" s="46"/>
      <c r="E39" s="46"/>
      <c r="F39" s="47"/>
      <c r="G39" s="19"/>
    </row>
    <row r="40" spans="1:23" s="11" customFormat="1" x14ac:dyDescent="0.35">
      <c r="A40" s="92" t="s">
        <v>3</v>
      </c>
      <c r="B40" s="13" t="s">
        <v>78</v>
      </c>
      <c r="C40" s="56" t="s">
        <v>98</v>
      </c>
      <c r="D40" s="56" t="s">
        <v>99</v>
      </c>
      <c r="E40" s="56" t="s">
        <v>100</v>
      </c>
      <c r="F40" s="56" t="s">
        <v>101</v>
      </c>
      <c r="G40" s="56" t="s">
        <v>102</v>
      </c>
      <c r="H40" s="56" t="s">
        <v>103</v>
      </c>
      <c r="I40" s="56" t="s">
        <v>104</v>
      </c>
      <c r="J40" s="56" t="s">
        <v>105</v>
      </c>
      <c r="K40" s="56" t="s">
        <v>106</v>
      </c>
      <c r="L40" s="56" t="s">
        <v>107</v>
      </c>
      <c r="M40" s="56" t="s">
        <v>108</v>
      </c>
      <c r="N40" s="56" t="s">
        <v>109</v>
      </c>
      <c r="O40" s="56" t="s">
        <v>110</v>
      </c>
      <c r="P40" s="56" t="s">
        <v>111</v>
      </c>
      <c r="Q40" s="56" t="s">
        <v>112</v>
      </c>
      <c r="R40" s="56" t="s">
        <v>113</v>
      </c>
      <c r="S40" s="56" t="s">
        <v>114</v>
      </c>
      <c r="T40" s="56" t="s">
        <v>115</v>
      </c>
      <c r="U40" s="56" t="s">
        <v>116</v>
      </c>
    </row>
    <row r="41" spans="1:23" s="17" customFormat="1" ht="29" x14ac:dyDescent="0.35">
      <c r="A41" s="93"/>
      <c r="B41" s="16" t="s">
        <v>26</v>
      </c>
      <c r="C41" s="56" t="s">
        <v>27</v>
      </c>
      <c r="D41" s="56" t="s">
        <v>27</v>
      </c>
      <c r="E41" s="56" t="s">
        <v>27</v>
      </c>
      <c r="F41" s="56" t="s">
        <v>27</v>
      </c>
      <c r="G41" s="56" t="s">
        <v>88</v>
      </c>
      <c r="H41" s="26" t="s">
        <v>89</v>
      </c>
      <c r="I41" s="56" t="s">
        <v>38</v>
      </c>
      <c r="J41" s="56" t="s">
        <v>40</v>
      </c>
      <c r="K41" s="56" t="s">
        <v>40</v>
      </c>
      <c r="L41" s="56" t="s">
        <v>31</v>
      </c>
      <c r="M41" s="56" t="s">
        <v>33</v>
      </c>
      <c r="N41" s="56" t="s">
        <v>90</v>
      </c>
      <c r="O41" s="56" t="s">
        <v>40</v>
      </c>
      <c r="P41" s="56" t="s">
        <v>40</v>
      </c>
      <c r="Q41" s="56" t="s">
        <v>40</v>
      </c>
      <c r="R41" s="56" t="s">
        <v>40</v>
      </c>
      <c r="S41" s="56" t="s">
        <v>93</v>
      </c>
      <c r="T41" s="56" t="s">
        <v>37</v>
      </c>
      <c r="U41" s="56" t="s">
        <v>31</v>
      </c>
    </row>
    <row r="42" spans="1:23" s="11" customFormat="1" x14ac:dyDescent="0.35">
      <c r="A42" s="93"/>
      <c r="B42" s="14" t="s">
        <v>80</v>
      </c>
      <c r="C42" s="24" t="s">
        <v>87</v>
      </c>
      <c r="D42" s="24" t="s">
        <v>87</v>
      </c>
      <c r="E42" s="24" t="s">
        <v>30</v>
      </c>
      <c r="F42" s="24" t="s">
        <v>30</v>
      </c>
      <c r="G42" s="24" t="s">
        <v>87</v>
      </c>
      <c r="H42" s="24" t="s">
        <v>30</v>
      </c>
      <c r="I42" s="24" t="s">
        <v>30</v>
      </c>
      <c r="J42" s="24" t="s">
        <v>35</v>
      </c>
      <c r="K42" s="24" t="s">
        <v>35</v>
      </c>
      <c r="L42" s="24" t="s">
        <v>32</v>
      </c>
      <c r="M42" s="24" t="s">
        <v>34</v>
      </c>
      <c r="N42" s="24" t="s">
        <v>91</v>
      </c>
      <c r="O42" s="24" t="s">
        <v>35</v>
      </c>
      <c r="P42" s="24" t="s">
        <v>35</v>
      </c>
      <c r="Q42" s="24" t="s">
        <v>35</v>
      </c>
      <c r="R42" s="24" t="s">
        <v>35</v>
      </c>
      <c r="S42" s="24" t="s">
        <v>92</v>
      </c>
      <c r="T42" s="24" t="s">
        <v>29</v>
      </c>
      <c r="U42" s="24" t="s">
        <v>36</v>
      </c>
    </row>
    <row r="43" spans="1:23" s="11" customFormat="1" x14ac:dyDescent="0.35">
      <c r="A43" s="93"/>
      <c r="B43" s="14" t="s">
        <v>77</v>
      </c>
      <c r="C43" s="24" t="s">
        <v>0</v>
      </c>
      <c r="D43" s="24" t="s">
        <v>145</v>
      </c>
      <c r="E43" s="24" t="s">
        <v>24</v>
      </c>
      <c r="F43" s="24" t="s">
        <v>144</v>
      </c>
      <c r="G43" s="24" t="s">
        <v>25</v>
      </c>
      <c r="H43" s="24" t="s">
        <v>25</v>
      </c>
      <c r="I43" s="24" t="s">
        <v>22</v>
      </c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144</v>
      </c>
      <c r="U43" s="24" t="s">
        <v>23</v>
      </c>
    </row>
    <row r="44" spans="1:23" s="11" customFormat="1" ht="46.5" customHeight="1" x14ac:dyDescent="0.35">
      <c r="A44" s="94"/>
      <c r="B44" s="15" t="s">
        <v>79</v>
      </c>
      <c r="C44" s="27" t="str">
        <f>'[1]List of Generators 2022'!F4</f>
        <v>Standby - 1hr/day</v>
      </c>
      <c r="D44" s="56" t="s">
        <v>28</v>
      </c>
      <c r="E44" s="56" t="s">
        <v>28</v>
      </c>
      <c r="F44" s="56" t="s">
        <v>146</v>
      </c>
      <c r="G44" s="56" t="s">
        <v>28</v>
      </c>
      <c r="H44" s="56" t="s">
        <v>28</v>
      </c>
      <c r="I44" s="56" t="s">
        <v>28</v>
      </c>
      <c r="J44" s="56" t="s">
        <v>147</v>
      </c>
      <c r="K44" s="56" t="s">
        <v>147</v>
      </c>
      <c r="L44" s="56" t="s">
        <v>147</v>
      </c>
      <c r="M44" s="56" t="s">
        <v>39</v>
      </c>
      <c r="N44" s="56" t="s">
        <v>39</v>
      </c>
      <c r="O44" s="56" t="s">
        <v>147</v>
      </c>
      <c r="P44" s="56" t="s">
        <v>147</v>
      </c>
      <c r="Q44" s="56" t="s">
        <v>147</v>
      </c>
      <c r="R44" s="56" t="s">
        <v>148</v>
      </c>
      <c r="S44" s="56" t="s">
        <v>39</v>
      </c>
      <c r="T44" s="56" t="s">
        <v>146</v>
      </c>
      <c r="U44" s="26" t="s">
        <v>76</v>
      </c>
    </row>
    <row r="45" spans="1:23" x14ac:dyDescent="0.35">
      <c r="A45" s="76" t="s">
        <v>41</v>
      </c>
      <c r="B45" s="77"/>
      <c r="C45" s="35">
        <v>4</v>
      </c>
      <c r="D45" s="35">
        <v>4</v>
      </c>
      <c r="E45" s="35">
        <v>4</v>
      </c>
      <c r="F45" s="35">
        <v>1</v>
      </c>
      <c r="G45" s="35">
        <v>4</v>
      </c>
      <c r="H45" s="35">
        <v>4</v>
      </c>
      <c r="I45" s="25">
        <v>4</v>
      </c>
      <c r="J45" s="25">
        <v>1</v>
      </c>
      <c r="K45" s="25">
        <v>1</v>
      </c>
      <c r="L45" s="25">
        <v>1</v>
      </c>
      <c r="M45" s="25">
        <v>3</v>
      </c>
      <c r="N45" s="25">
        <v>3</v>
      </c>
      <c r="O45" s="25">
        <v>1</v>
      </c>
      <c r="P45" s="25">
        <v>1</v>
      </c>
      <c r="Q45" s="25">
        <v>1</v>
      </c>
      <c r="R45" s="25">
        <v>6</v>
      </c>
      <c r="S45" s="25">
        <v>1</v>
      </c>
      <c r="T45" s="62">
        <v>1</v>
      </c>
      <c r="U45" s="62">
        <v>6</v>
      </c>
      <c r="V45" s="63"/>
      <c r="W45" s="63"/>
    </row>
    <row r="46" spans="1:23" x14ac:dyDescent="0.35">
      <c r="A46" s="73" t="s">
        <v>15</v>
      </c>
      <c r="B46" s="74" t="s">
        <v>152</v>
      </c>
      <c r="C46" s="35">
        <v>3</v>
      </c>
      <c r="D46" s="35">
        <v>3</v>
      </c>
      <c r="E46" s="35">
        <v>3</v>
      </c>
      <c r="F46" s="35">
        <v>1</v>
      </c>
      <c r="G46" s="35">
        <v>3</v>
      </c>
      <c r="H46" s="35">
        <v>3</v>
      </c>
      <c r="I46" s="12">
        <v>3</v>
      </c>
      <c r="J46" s="12">
        <v>1</v>
      </c>
      <c r="K46" s="12">
        <v>1</v>
      </c>
      <c r="L46" s="12">
        <v>1</v>
      </c>
      <c r="M46" s="12">
        <v>1</v>
      </c>
      <c r="N46" s="12">
        <v>3</v>
      </c>
      <c r="O46" s="12">
        <v>1</v>
      </c>
      <c r="P46" s="12">
        <v>1</v>
      </c>
      <c r="Q46" s="12">
        <v>1</v>
      </c>
      <c r="R46" s="12">
        <v>6</v>
      </c>
      <c r="S46" s="25">
        <v>1</v>
      </c>
      <c r="T46" s="64">
        <v>1</v>
      </c>
      <c r="U46" s="62">
        <v>3</v>
      </c>
      <c r="V46" s="63"/>
      <c r="W46" s="63"/>
    </row>
    <row r="47" spans="1:23" x14ac:dyDescent="0.35">
      <c r="A47" s="73" t="s">
        <v>16</v>
      </c>
      <c r="B47" s="74" t="s">
        <v>152</v>
      </c>
      <c r="C47" s="35">
        <v>3</v>
      </c>
      <c r="D47" s="35">
        <v>3</v>
      </c>
      <c r="E47" s="35">
        <v>3</v>
      </c>
      <c r="F47" s="35">
        <v>1</v>
      </c>
      <c r="G47" s="35">
        <v>3</v>
      </c>
      <c r="H47" s="35">
        <v>3</v>
      </c>
      <c r="I47" s="12">
        <v>3</v>
      </c>
      <c r="J47" s="12">
        <v>1</v>
      </c>
      <c r="K47" s="12">
        <v>1</v>
      </c>
      <c r="L47" s="12">
        <v>1</v>
      </c>
      <c r="M47" s="12">
        <v>1</v>
      </c>
      <c r="N47" s="12">
        <v>6</v>
      </c>
      <c r="O47" s="12">
        <v>1</v>
      </c>
      <c r="P47" s="12">
        <v>1</v>
      </c>
      <c r="Q47" s="12">
        <v>1</v>
      </c>
      <c r="R47" s="12">
        <v>6</v>
      </c>
      <c r="S47" s="25">
        <v>1</v>
      </c>
      <c r="T47" s="64">
        <v>1</v>
      </c>
      <c r="U47" s="62">
        <v>3</v>
      </c>
      <c r="V47" s="63"/>
      <c r="W47" s="63"/>
    </row>
    <row r="48" spans="1:23" x14ac:dyDescent="0.35">
      <c r="A48" s="73" t="s">
        <v>17</v>
      </c>
      <c r="B48" s="74" t="s">
        <v>152</v>
      </c>
      <c r="C48" s="35">
        <v>3</v>
      </c>
      <c r="D48" s="35">
        <v>3</v>
      </c>
      <c r="E48" s="35">
        <v>3</v>
      </c>
      <c r="F48" s="35">
        <v>1</v>
      </c>
      <c r="G48" s="35">
        <v>3</v>
      </c>
      <c r="H48" s="35">
        <v>3</v>
      </c>
      <c r="I48" s="12">
        <v>3</v>
      </c>
      <c r="J48" s="12">
        <v>1</v>
      </c>
      <c r="K48" s="12">
        <v>1</v>
      </c>
      <c r="L48" s="12">
        <v>1</v>
      </c>
      <c r="M48" s="12">
        <v>1</v>
      </c>
      <c r="N48" s="12">
        <v>3</v>
      </c>
      <c r="O48" s="12">
        <v>1</v>
      </c>
      <c r="P48" s="12">
        <v>1</v>
      </c>
      <c r="Q48" s="12">
        <v>1</v>
      </c>
      <c r="R48" s="12">
        <v>6</v>
      </c>
      <c r="S48" s="25">
        <v>1</v>
      </c>
      <c r="T48" s="64">
        <v>1</v>
      </c>
      <c r="U48" s="62">
        <v>3</v>
      </c>
      <c r="V48" s="63"/>
      <c r="W48" s="63"/>
    </row>
    <row r="49" spans="1:23" x14ac:dyDescent="0.35">
      <c r="A49" s="73" t="s">
        <v>49</v>
      </c>
      <c r="B49" s="74" t="s">
        <v>152</v>
      </c>
      <c r="C49" s="35">
        <v>2</v>
      </c>
      <c r="D49" s="35">
        <v>2</v>
      </c>
      <c r="E49" s="35">
        <v>2</v>
      </c>
      <c r="F49" s="35">
        <v>1</v>
      </c>
      <c r="G49" s="35">
        <v>2</v>
      </c>
      <c r="H49" s="35">
        <v>2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3</v>
      </c>
      <c r="S49" s="25">
        <v>1</v>
      </c>
      <c r="T49" s="64">
        <v>1</v>
      </c>
      <c r="U49" s="62">
        <v>2</v>
      </c>
      <c r="V49" s="63"/>
      <c r="W49" s="63"/>
    </row>
    <row r="50" spans="1:23" x14ac:dyDescent="0.35">
      <c r="A50" s="73" t="s">
        <v>51</v>
      </c>
      <c r="B50" s="74" t="s">
        <v>152</v>
      </c>
      <c r="C50" s="35">
        <v>1</v>
      </c>
      <c r="D50" s="35">
        <v>1</v>
      </c>
      <c r="E50" s="35">
        <v>1</v>
      </c>
      <c r="F50" s="35">
        <v>1</v>
      </c>
      <c r="G50" s="35">
        <v>1</v>
      </c>
      <c r="H50" s="35">
        <v>1</v>
      </c>
      <c r="I50" s="12">
        <v>1</v>
      </c>
      <c r="J50" s="12">
        <v>1</v>
      </c>
      <c r="K50" s="12">
        <v>1</v>
      </c>
      <c r="L50" s="12">
        <v>1</v>
      </c>
      <c r="M50" s="12">
        <v>1</v>
      </c>
      <c r="N50" s="12">
        <v>1</v>
      </c>
      <c r="O50" s="12">
        <v>1</v>
      </c>
      <c r="P50" s="12">
        <v>1</v>
      </c>
      <c r="Q50" s="12">
        <v>1</v>
      </c>
      <c r="R50" s="12">
        <v>1</v>
      </c>
      <c r="S50" s="25">
        <v>1</v>
      </c>
      <c r="T50" s="64">
        <v>1</v>
      </c>
      <c r="U50" s="62">
        <v>1</v>
      </c>
      <c r="V50" s="63"/>
      <c r="W50" s="63"/>
    </row>
    <row r="51" spans="1:23" x14ac:dyDescent="0.35">
      <c r="A51" s="73" t="s">
        <v>52</v>
      </c>
      <c r="B51" s="74" t="s">
        <v>152</v>
      </c>
      <c r="C51" s="35">
        <v>1</v>
      </c>
      <c r="D51" s="35">
        <v>1</v>
      </c>
      <c r="E51" s="35">
        <v>1</v>
      </c>
      <c r="F51" s="35">
        <v>1</v>
      </c>
      <c r="G51" s="35">
        <v>1</v>
      </c>
      <c r="H51" s="35">
        <v>1</v>
      </c>
      <c r="I51" s="12">
        <v>1</v>
      </c>
      <c r="J51" s="12">
        <v>1</v>
      </c>
      <c r="K51" s="12">
        <v>1</v>
      </c>
      <c r="L51" s="12">
        <v>1</v>
      </c>
      <c r="M51" s="12">
        <v>1</v>
      </c>
      <c r="N51" s="12">
        <v>1</v>
      </c>
      <c r="O51" s="12">
        <v>1</v>
      </c>
      <c r="P51" s="12">
        <v>1</v>
      </c>
      <c r="Q51" s="12">
        <v>1</v>
      </c>
      <c r="R51" s="12">
        <v>1</v>
      </c>
      <c r="S51" s="25">
        <v>1</v>
      </c>
      <c r="T51" s="64">
        <v>1</v>
      </c>
      <c r="U51" s="62">
        <v>1</v>
      </c>
      <c r="V51" s="63"/>
      <c r="W51" s="63"/>
    </row>
    <row r="52" spans="1:23" x14ac:dyDescent="0.35">
      <c r="A52" s="73" t="s">
        <v>75</v>
      </c>
      <c r="B52" s="74" t="s">
        <v>152</v>
      </c>
      <c r="C52" s="35">
        <v>1</v>
      </c>
      <c r="D52" s="35">
        <v>1</v>
      </c>
      <c r="E52" s="35">
        <v>1</v>
      </c>
      <c r="F52" s="35">
        <v>1</v>
      </c>
      <c r="G52" s="35">
        <v>1</v>
      </c>
      <c r="H52" s="35">
        <v>1</v>
      </c>
      <c r="I52" s="12">
        <v>1</v>
      </c>
      <c r="J52" s="12">
        <v>1</v>
      </c>
      <c r="K52" s="12">
        <v>1</v>
      </c>
      <c r="L52" s="12">
        <v>1</v>
      </c>
      <c r="M52" s="12">
        <v>0</v>
      </c>
      <c r="N52" s="12">
        <v>0</v>
      </c>
      <c r="O52" s="12">
        <v>1</v>
      </c>
      <c r="P52" s="12">
        <v>1</v>
      </c>
      <c r="Q52" s="12">
        <v>1</v>
      </c>
      <c r="R52" s="12">
        <v>1</v>
      </c>
      <c r="S52" s="25">
        <v>1</v>
      </c>
      <c r="T52" s="64">
        <v>1</v>
      </c>
      <c r="U52" s="62">
        <v>1</v>
      </c>
      <c r="V52" s="63"/>
      <c r="W52" s="63"/>
    </row>
    <row r="53" spans="1:23" x14ac:dyDescent="0.35">
      <c r="A53" s="73" t="s">
        <v>5</v>
      </c>
      <c r="B53" s="74" t="s">
        <v>152</v>
      </c>
      <c r="C53" s="35">
        <v>1</v>
      </c>
      <c r="D53" s="35">
        <v>1</v>
      </c>
      <c r="E53" s="35">
        <v>1</v>
      </c>
      <c r="F53" s="35">
        <v>1</v>
      </c>
      <c r="G53" s="35">
        <v>1</v>
      </c>
      <c r="H53" s="35">
        <v>1</v>
      </c>
      <c r="I53" s="12">
        <v>1</v>
      </c>
      <c r="J53" s="12">
        <v>1</v>
      </c>
      <c r="K53" s="12">
        <v>1</v>
      </c>
      <c r="L53" s="12">
        <v>1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12">
        <v>1</v>
      </c>
      <c r="S53" s="25">
        <v>1</v>
      </c>
      <c r="T53" s="64">
        <v>1</v>
      </c>
      <c r="U53" s="62">
        <v>1</v>
      </c>
      <c r="V53" s="63"/>
      <c r="W53" s="63"/>
    </row>
    <row r="54" spans="1:23" x14ac:dyDescent="0.35">
      <c r="A54" s="73" t="s">
        <v>43</v>
      </c>
      <c r="B54" s="74" t="s">
        <v>153</v>
      </c>
      <c r="C54" s="35">
        <v>80</v>
      </c>
      <c r="D54" s="35">
        <v>80</v>
      </c>
      <c r="E54" s="35">
        <v>120</v>
      </c>
      <c r="F54" s="35">
        <v>40</v>
      </c>
      <c r="G54" s="35">
        <v>80</v>
      </c>
      <c r="H54" s="35">
        <v>120</v>
      </c>
      <c r="I54" s="12">
        <v>116</v>
      </c>
      <c r="J54" s="12">
        <v>12</v>
      </c>
      <c r="K54" s="12">
        <v>12</v>
      </c>
      <c r="L54" s="12">
        <v>12</v>
      </c>
      <c r="M54" s="12">
        <v>17</v>
      </c>
      <c r="N54" s="12">
        <v>120</v>
      </c>
      <c r="O54" s="12">
        <v>10</v>
      </c>
      <c r="P54" s="12">
        <v>10</v>
      </c>
      <c r="Q54" s="12">
        <v>10</v>
      </c>
      <c r="R54" s="12">
        <v>50</v>
      </c>
      <c r="S54" s="25">
        <v>10</v>
      </c>
      <c r="T54" s="64">
        <v>30</v>
      </c>
      <c r="U54" s="62">
        <v>240</v>
      </c>
      <c r="V54" s="63"/>
      <c r="W54" s="63"/>
    </row>
    <row r="55" spans="1:23" x14ac:dyDescent="0.35">
      <c r="A55" s="73" t="s">
        <v>42</v>
      </c>
      <c r="B55" s="74" t="s">
        <v>153</v>
      </c>
      <c r="C55" s="35">
        <v>30</v>
      </c>
      <c r="D55" s="35">
        <v>30</v>
      </c>
      <c r="E55" s="35">
        <v>50</v>
      </c>
      <c r="F55" s="35">
        <v>50</v>
      </c>
      <c r="G55" s="35">
        <v>30</v>
      </c>
      <c r="H55" s="35">
        <v>50</v>
      </c>
      <c r="I55" s="12">
        <v>32</v>
      </c>
      <c r="J55" s="12">
        <v>10</v>
      </c>
      <c r="K55" s="12">
        <v>10</v>
      </c>
      <c r="L55" s="12">
        <v>13</v>
      </c>
      <c r="M55" s="12">
        <v>20</v>
      </c>
      <c r="N55" s="12">
        <v>46</v>
      </c>
      <c r="O55" s="12">
        <v>10</v>
      </c>
      <c r="P55" s="12">
        <v>10</v>
      </c>
      <c r="Q55" s="12">
        <v>10</v>
      </c>
      <c r="R55" s="12">
        <v>20</v>
      </c>
      <c r="S55" s="25">
        <v>10</v>
      </c>
      <c r="T55" s="64">
        <v>21</v>
      </c>
      <c r="U55" s="62">
        <v>100</v>
      </c>
      <c r="V55" s="63"/>
      <c r="W55" s="63"/>
    </row>
    <row r="56" spans="1:23" x14ac:dyDescent="0.35">
      <c r="A56" s="73" t="s">
        <v>121</v>
      </c>
      <c r="B56" s="74" t="s">
        <v>152</v>
      </c>
      <c r="C56" s="35">
        <v>1</v>
      </c>
      <c r="D56" s="35">
        <v>1</v>
      </c>
      <c r="E56" s="35">
        <v>1</v>
      </c>
      <c r="F56" s="35">
        <v>0</v>
      </c>
      <c r="G56" s="35">
        <v>1</v>
      </c>
      <c r="H56" s="35">
        <v>1</v>
      </c>
      <c r="I56" s="12">
        <v>1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25">
        <v>1</v>
      </c>
      <c r="T56" s="64">
        <v>0</v>
      </c>
      <c r="U56" s="62">
        <v>1</v>
      </c>
      <c r="V56" s="63"/>
      <c r="W56" s="63"/>
    </row>
    <row r="57" spans="1:23" x14ac:dyDescent="0.35">
      <c r="A57" s="73" t="s">
        <v>12</v>
      </c>
      <c r="B57" s="74" t="s">
        <v>83</v>
      </c>
      <c r="C57" s="35">
        <v>2</v>
      </c>
      <c r="D57" s="35">
        <v>2</v>
      </c>
      <c r="E57" s="35">
        <v>2</v>
      </c>
      <c r="F57" s="35">
        <v>1</v>
      </c>
      <c r="G57" s="35">
        <v>2</v>
      </c>
      <c r="H57" s="35">
        <v>2</v>
      </c>
      <c r="I57" s="12">
        <v>1</v>
      </c>
      <c r="J57" s="12">
        <v>1</v>
      </c>
      <c r="K57" s="12">
        <v>1</v>
      </c>
      <c r="L57" s="12">
        <v>1</v>
      </c>
      <c r="M57" s="12">
        <v>0</v>
      </c>
      <c r="N57" s="12">
        <v>1</v>
      </c>
      <c r="O57" s="12">
        <v>1</v>
      </c>
      <c r="P57" s="12">
        <v>1</v>
      </c>
      <c r="Q57" s="12">
        <v>1</v>
      </c>
      <c r="R57" s="12">
        <v>1</v>
      </c>
      <c r="S57" s="25">
        <v>1</v>
      </c>
      <c r="T57" s="64">
        <v>1</v>
      </c>
      <c r="U57" s="62">
        <v>4</v>
      </c>
      <c r="V57" s="63"/>
      <c r="W57" s="63"/>
    </row>
    <row r="58" spans="1:23" x14ac:dyDescent="0.35">
      <c r="T58" s="63"/>
      <c r="U58" s="63"/>
      <c r="V58" s="63"/>
      <c r="W58" s="63"/>
    </row>
    <row r="59" spans="1:23" x14ac:dyDescent="0.35">
      <c r="T59" s="63"/>
      <c r="U59" s="63"/>
      <c r="V59" s="63"/>
      <c r="W59" s="63"/>
    </row>
    <row r="60" spans="1:23" x14ac:dyDescent="0.35">
      <c r="T60" s="63"/>
      <c r="U60" s="63"/>
      <c r="V60" s="63"/>
      <c r="W60" s="63"/>
    </row>
  </sheetData>
  <mergeCells count="11">
    <mergeCell ref="B1:H1"/>
    <mergeCell ref="A19:U20"/>
    <mergeCell ref="G2:J2"/>
    <mergeCell ref="K2:N2"/>
    <mergeCell ref="O2:S2"/>
    <mergeCell ref="T2:U2"/>
    <mergeCell ref="A3:D3"/>
    <mergeCell ref="A2:F2"/>
    <mergeCell ref="A38:G38"/>
    <mergeCell ref="B4:H4"/>
    <mergeCell ref="A40:A44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69F51-D379-4D00-B4E0-DF6A112CDD8F}">
  <dimension ref="A1:U52"/>
  <sheetViews>
    <sheetView topLeftCell="A18" zoomScale="60" zoomScaleNormal="60" workbookViewId="0">
      <selection activeCell="C50" sqref="C50"/>
    </sheetView>
  </sheetViews>
  <sheetFormatPr defaultColWidth="8.90625" defaultRowHeight="14.5" x14ac:dyDescent="0.35"/>
  <cols>
    <col min="1" max="2" width="27.90625" customWidth="1"/>
    <col min="3" max="3" width="22.90625" customWidth="1"/>
    <col min="4" max="4" width="18.08984375" customWidth="1"/>
    <col min="5" max="5" width="28.6328125" customWidth="1"/>
    <col min="6" max="6" width="32.6328125" customWidth="1"/>
    <col min="7" max="7" width="20.54296875" customWidth="1"/>
    <col min="8" max="8" width="19.36328125" customWidth="1"/>
    <col min="9" max="9" width="16.36328125" customWidth="1"/>
    <col min="10" max="10" width="17.6328125" customWidth="1"/>
    <col min="11" max="11" width="18.54296875" customWidth="1"/>
    <col min="12" max="12" width="19.453125" customWidth="1"/>
    <col min="13" max="13" width="18.90625" customWidth="1"/>
    <col min="14" max="14" width="19.08984375" customWidth="1"/>
    <col min="15" max="15" width="19.453125" customWidth="1"/>
    <col min="16" max="16" width="16.90625" customWidth="1"/>
    <col min="17" max="17" width="18.90625" customWidth="1"/>
    <col min="18" max="18" width="16.54296875" customWidth="1"/>
    <col min="19" max="20" width="20.54296875" customWidth="1"/>
    <col min="21" max="21" width="18.453125" customWidth="1"/>
  </cols>
  <sheetData>
    <row r="1" spans="1:21" ht="42.65" customHeight="1" x14ac:dyDescent="0.35">
      <c r="A1" s="103" t="s">
        <v>140</v>
      </c>
      <c r="B1" s="103"/>
      <c r="C1" s="103"/>
      <c r="D1" s="103"/>
      <c r="E1" s="103"/>
      <c r="F1" s="103"/>
      <c r="G1" s="103"/>
      <c r="H1" s="103"/>
      <c r="I1" s="103"/>
    </row>
    <row r="2" spans="1:21" ht="30.75" customHeight="1" x14ac:dyDescent="0.35">
      <c r="A2" s="96" t="s">
        <v>129</v>
      </c>
      <c r="B2" s="96"/>
      <c r="C2" s="96"/>
      <c r="D2" s="96"/>
      <c r="E2" s="96"/>
      <c r="F2" s="96"/>
      <c r="G2" s="96"/>
      <c r="H2" s="96"/>
      <c r="I2" s="96"/>
    </row>
    <row r="3" spans="1:21" ht="15" customHeight="1" x14ac:dyDescent="0.35">
      <c r="A3" s="95"/>
      <c r="B3" s="95"/>
      <c r="C3" s="95"/>
      <c r="D3" s="95"/>
      <c r="E3" s="4"/>
      <c r="F3" s="4"/>
      <c r="G3" s="4"/>
    </row>
    <row r="4" spans="1:21" x14ac:dyDescent="0.35">
      <c r="A4" s="92" t="s">
        <v>3</v>
      </c>
      <c r="B4" s="9" t="s">
        <v>130</v>
      </c>
      <c r="C4" s="24" t="str">
        <f>'B-Spare Parts Frequent'!C40</f>
        <v>A</v>
      </c>
      <c r="D4" s="24" t="str">
        <f>'B-Spare Parts Frequent'!D40</f>
        <v>B</v>
      </c>
      <c r="E4" s="24" t="str">
        <f>'B-Spare Parts Frequent'!E40</f>
        <v>C</v>
      </c>
      <c r="F4" s="24" t="str">
        <f>'B-Spare Parts Frequent'!F40</f>
        <v>D</v>
      </c>
      <c r="G4" s="24" t="str">
        <f>'B-Spare Parts Frequent'!G40</f>
        <v>E</v>
      </c>
      <c r="H4" s="24" t="str">
        <f>'B-Spare Parts Frequent'!H40</f>
        <v>F</v>
      </c>
      <c r="I4" s="24" t="str">
        <f>'B-Spare Parts Frequent'!I40</f>
        <v>G</v>
      </c>
      <c r="J4" s="24" t="str">
        <f>'B-Spare Parts Frequent'!J40</f>
        <v>H</v>
      </c>
      <c r="K4" s="24" t="str">
        <f>'B-Spare Parts Frequent'!K40</f>
        <v>I</v>
      </c>
      <c r="L4" s="24" t="str">
        <f>'B-Spare Parts Frequent'!L40</f>
        <v>J</v>
      </c>
      <c r="M4" s="24" t="str">
        <f>'B-Spare Parts Frequent'!M40</f>
        <v>K</v>
      </c>
      <c r="N4" s="24" t="str">
        <f>'B-Spare Parts Frequent'!N40</f>
        <v>L</v>
      </c>
      <c r="O4" s="24" t="str">
        <f>'B-Spare Parts Frequent'!O40</f>
        <v>M</v>
      </c>
      <c r="P4" s="24" t="str">
        <f>'B-Spare Parts Frequent'!P40</f>
        <v>N</v>
      </c>
      <c r="Q4" s="24" t="str">
        <f>'B-Spare Parts Frequent'!Q40</f>
        <v>O</v>
      </c>
      <c r="R4" s="24" t="str">
        <f>'B-Spare Parts Frequent'!R40</f>
        <v>P</v>
      </c>
      <c r="S4" s="24" t="str">
        <f>'B-Spare Parts Frequent'!S40</f>
        <v>Q</v>
      </c>
      <c r="T4" s="24" t="str">
        <f>'B-Spare Parts Frequent'!T40</f>
        <v>R</v>
      </c>
      <c r="U4" s="24" t="str">
        <f>'B-Spare Parts Frequent'!U40</f>
        <v>S</v>
      </c>
    </row>
    <row r="5" spans="1:21" ht="29" x14ac:dyDescent="0.35">
      <c r="A5" s="93"/>
      <c r="B5" s="16" t="s">
        <v>26</v>
      </c>
      <c r="C5" s="24" t="str">
        <f>'B-Spare Parts Frequent'!C41</f>
        <v xml:space="preserve">CUMMINS Generator </v>
      </c>
      <c r="D5" s="24" t="str">
        <f>'B-Spare Parts Frequent'!D41</f>
        <v xml:space="preserve">CUMMINS Generator </v>
      </c>
      <c r="E5" s="57" t="str">
        <f>'B-Spare Parts Frequent'!E41</f>
        <v xml:space="preserve">CUMMINS Generator </v>
      </c>
      <c r="F5" s="24" t="str">
        <f>'B-Spare Parts Frequent'!F41</f>
        <v xml:space="preserve">CUMMINS Generator </v>
      </c>
      <c r="G5" s="24" t="str">
        <f>'B-Spare Parts Frequent'!G41</f>
        <v xml:space="preserve">CATERPILLAR </v>
      </c>
      <c r="H5" s="57" t="str">
        <f>'B-Spare Parts Frequent'!H41</f>
        <v>AKSA ( Volvo volvo penta + mecc alte)</v>
      </c>
      <c r="I5" s="24" t="str">
        <f>'B-Spare Parts Frequent'!I41</f>
        <v>Volvo</v>
      </c>
      <c r="J5" s="24" t="str">
        <f>'B-Spare Parts Frequent'!J41</f>
        <v>AKSA</v>
      </c>
      <c r="K5" s="24" t="str">
        <f>'B-Spare Parts Frequent'!K41</f>
        <v>AKSA</v>
      </c>
      <c r="L5" s="24" t="str">
        <f>'B-Spare Parts Frequent'!L41</f>
        <v>CUMMINS</v>
      </c>
      <c r="M5" s="24" t="str">
        <f>'B-Spare Parts Frequent'!M41</f>
        <v xml:space="preserve">CUMMINS </v>
      </c>
      <c r="N5" s="24" t="str">
        <f>'B-Spare Parts Frequent'!N41</f>
        <v>FG Wilson P400-3</v>
      </c>
      <c r="O5" s="24" t="str">
        <f>'B-Spare Parts Frequent'!O41</f>
        <v>AKSA</v>
      </c>
      <c r="P5" s="24" t="str">
        <f>'B-Spare Parts Frequent'!P41</f>
        <v>AKSA</v>
      </c>
      <c r="Q5" s="24" t="str">
        <f>'B-Spare Parts Frequent'!Q41</f>
        <v>AKSA</v>
      </c>
      <c r="R5" s="24" t="str">
        <f>'B-Spare Parts Frequent'!R41</f>
        <v>AKSA</v>
      </c>
      <c r="S5" s="24" t="str">
        <f>'B-Spare Parts Frequent'!S41</f>
        <v xml:space="preserve">SDMO T33 </v>
      </c>
      <c r="T5" s="24" t="str">
        <f>'B-Spare Parts Frequent'!T41</f>
        <v>CATERPILLAR</v>
      </c>
      <c r="U5" s="24" t="str">
        <f>'B-Spare Parts Frequent'!U41</f>
        <v>CUMMINS</v>
      </c>
    </row>
    <row r="6" spans="1:21" x14ac:dyDescent="0.35">
      <c r="A6" s="93"/>
      <c r="B6" s="14" t="s">
        <v>80</v>
      </c>
      <c r="C6" s="24" t="str">
        <f>'B-Spare Parts Frequent'!C42</f>
        <v>110 KVA</v>
      </c>
      <c r="D6" s="24" t="str">
        <f>'B-Spare Parts Frequent'!D42</f>
        <v>110 KVA</v>
      </c>
      <c r="E6" s="24" t="str">
        <f>'B-Spare Parts Frequent'!E42</f>
        <v>250 KVA</v>
      </c>
      <c r="F6" s="24" t="str">
        <f>'B-Spare Parts Frequent'!F42</f>
        <v>250 KVA</v>
      </c>
      <c r="G6" s="24" t="str">
        <f>'B-Spare Parts Frequent'!G42</f>
        <v>110 KVA</v>
      </c>
      <c r="H6" s="24" t="str">
        <f>'B-Spare Parts Frequent'!H42</f>
        <v>250 KVA</v>
      </c>
      <c r="I6" s="24" t="str">
        <f>'B-Spare Parts Frequent'!I42</f>
        <v>250 KVA</v>
      </c>
      <c r="J6" s="24" t="str">
        <f>'B-Spare Parts Frequent'!J42</f>
        <v>44 KVA</v>
      </c>
      <c r="K6" s="24" t="str">
        <f>'B-Spare Parts Frequent'!K42</f>
        <v>44 KVA</v>
      </c>
      <c r="L6" s="24" t="str">
        <f>'B-Spare Parts Frequent'!L42</f>
        <v>40 KVA</v>
      </c>
      <c r="M6" s="24" t="str">
        <f>'B-Spare Parts Frequent'!M42</f>
        <v>90 KVA</v>
      </c>
      <c r="N6" s="24" t="str">
        <f>'B-Spare Parts Frequent'!N42</f>
        <v>400 kVA</v>
      </c>
      <c r="O6" s="24" t="str">
        <f>'B-Spare Parts Frequent'!O42</f>
        <v>44 KVA</v>
      </c>
      <c r="P6" s="24" t="str">
        <f>'B-Spare Parts Frequent'!P42</f>
        <v>44 KVA</v>
      </c>
      <c r="Q6" s="24" t="str">
        <f>'B-Spare Parts Frequent'!Q42</f>
        <v>44 KVA</v>
      </c>
      <c r="R6" s="24" t="str">
        <f>'B-Spare Parts Frequent'!R42</f>
        <v>44 KVA</v>
      </c>
      <c r="S6" s="24" t="str">
        <f>'B-Spare Parts Frequent'!S42</f>
        <v>30 KVA</v>
      </c>
      <c r="T6" s="24" t="str">
        <f>'B-Spare Parts Frequent'!T42</f>
        <v>150 KVA</v>
      </c>
      <c r="U6" s="24" t="str">
        <f>'B-Spare Parts Frequent'!U42</f>
        <v>500 KVA</v>
      </c>
    </row>
    <row r="7" spans="1:21" ht="29" x14ac:dyDescent="0.35">
      <c r="A7" s="93"/>
      <c r="B7" s="14" t="s">
        <v>77</v>
      </c>
      <c r="C7" s="24" t="str">
        <f>'B-Spare Parts Frequent'!C43</f>
        <v>Irbid</v>
      </c>
      <c r="D7" s="57" t="str">
        <f>'B-Spare Parts Frequent'!D43</f>
        <v xml:space="preserve">Irbid (Ramtha Garden Camp) </v>
      </c>
      <c r="E7" s="24" t="str">
        <f>'B-Spare Parts Frequent'!E43</f>
        <v>Mafraq Field Office</v>
      </c>
      <c r="F7" s="24" t="str">
        <f>'B-Spare Parts Frequent'!F43</f>
        <v xml:space="preserve">Zaatari - Storage Area </v>
      </c>
      <c r="G7" s="24" t="str">
        <f>'B-Spare Parts Frequent'!G43</f>
        <v>Zaatari Camp</v>
      </c>
      <c r="H7" s="24" t="str">
        <f>'B-Spare Parts Frequent'!H43</f>
        <v>Zaatari Camp</v>
      </c>
      <c r="I7" s="24" t="str">
        <f>'B-Spare Parts Frequent'!I43</f>
        <v>Azraq Camp</v>
      </c>
      <c r="J7" s="24" t="str">
        <f>'B-Spare Parts Frequent'!J43</f>
        <v>Azraq Camp</v>
      </c>
      <c r="K7" s="24" t="str">
        <f>'B-Spare Parts Frequent'!K43</f>
        <v>Azraq Camp</v>
      </c>
      <c r="L7" s="24" t="str">
        <f>'B-Spare Parts Frequent'!L43</f>
        <v>Azraq Camp</v>
      </c>
      <c r="M7" s="24" t="str">
        <f>'B-Spare Parts Frequent'!M43</f>
        <v>Azraq Camp</v>
      </c>
      <c r="N7" s="24" t="str">
        <f>'B-Spare Parts Frequent'!N43</f>
        <v>Azraq Camp</v>
      </c>
      <c r="O7" s="24" t="str">
        <f>'B-Spare Parts Frequent'!O43</f>
        <v>Azraq Camp</v>
      </c>
      <c r="P7" s="24" t="str">
        <f>'B-Spare Parts Frequent'!P43</f>
        <v>Azraq Camp</v>
      </c>
      <c r="Q7" s="24" t="str">
        <f>'B-Spare Parts Frequent'!Q43</f>
        <v>Azraq Camp</v>
      </c>
      <c r="R7" s="24" t="str">
        <f>'B-Spare Parts Frequent'!R43</f>
        <v>Azraq Camp</v>
      </c>
      <c r="S7" s="24" t="str">
        <f>'B-Spare Parts Frequent'!S43</f>
        <v>Azraq Camp</v>
      </c>
      <c r="T7" s="24" t="str">
        <f>'B-Spare Parts Frequent'!T43</f>
        <v xml:space="preserve">Zaatari - Storage Area </v>
      </c>
      <c r="U7" s="24" t="str">
        <f>'B-Spare Parts Frequent'!U43</f>
        <v>Amman-Khalda</v>
      </c>
    </row>
    <row r="8" spans="1:21" ht="29.5" thickBot="1" x14ac:dyDescent="0.4">
      <c r="A8" s="94"/>
      <c r="B8" s="15" t="s">
        <v>79</v>
      </c>
      <c r="C8" s="24" t="str">
        <f>'B-Spare Parts Frequent'!C44</f>
        <v>Standby - 1hr/day</v>
      </c>
      <c r="D8" s="24" t="str">
        <f>'B-Spare Parts Frequent'!D44</f>
        <v>Standby - 1hr/day</v>
      </c>
      <c r="E8" s="24" t="str">
        <f>'B-Spare Parts Frequent'!E44</f>
        <v>Standby - 1hr/day</v>
      </c>
      <c r="F8" s="24" t="str">
        <f>'B-Spare Parts Frequent'!F44</f>
        <v xml:space="preserve">In storage </v>
      </c>
      <c r="G8" s="24" t="str">
        <f>'B-Spare Parts Frequent'!G44</f>
        <v>Standby - 1hr/day</v>
      </c>
      <c r="H8" s="24" t="str">
        <f>'B-Spare Parts Frequent'!H44</f>
        <v>Standby - 1hr/day</v>
      </c>
      <c r="I8" s="24" t="str">
        <f>'B-Spare Parts Frequent'!I44</f>
        <v>Standby - 1hr/day</v>
      </c>
      <c r="J8" s="24" t="str">
        <f>'B-Spare Parts Frequent'!J44</f>
        <v xml:space="preserve">In Storage </v>
      </c>
      <c r="K8" s="24" t="str">
        <f>'B-Spare Parts Frequent'!K44</f>
        <v xml:space="preserve">In Storage </v>
      </c>
      <c r="L8" s="24" t="str">
        <f>'B-Spare Parts Frequent'!L44</f>
        <v xml:space="preserve">In Storage </v>
      </c>
      <c r="M8" s="24" t="str">
        <f>'B-Spare Parts Frequent'!M44</f>
        <v>Standby</v>
      </c>
      <c r="N8" s="24" t="str">
        <f>'B-Spare Parts Frequent'!N44</f>
        <v>Standby</v>
      </c>
      <c r="O8" s="24" t="str">
        <f>'B-Spare Parts Frequent'!O44</f>
        <v xml:space="preserve">In Storage </v>
      </c>
      <c r="P8" s="24" t="str">
        <f>'B-Spare Parts Frequent'!P44</f>
        <v xml:space="preserve">In Storage </v>
      </c>
      <c r="Q8" s="24" t="str">
        <f>'B-Spare Parts Frequent'!Q44</f>
        <v xml:space="preserve">In Storage </v>
      </c>
      <c r="R8" s="24" t="str">
        <f>'B-Spare Parts Frequent'!R44</f>
        <v>prime 12hrs/day</v>
      </c>
      <c r="S8" s="24" t="str">
        <f>'B-Spare Parts Frequent'!S44</f>
        <v>Standby</v>
      </c>
      <c r="T8" s="24" t="str">
        <f>'B-Spare Parts Frequent'!T44</f>
        <v xml:space="preserve">In storage </v>
      </c>
      <c r="U8" s="57" t="str">
        <f>'B-Spare Parts Frequent'!U44</f>
        <v>Standby - less than 1hr/week</v>
      </c>
    </row>
    <row r="9" spans="1:21" ht="15" thickBot="1" x14ac:dyDescent="0.4">
      <c r="A9" s="54" t="s">
        <v>53</v>
      </c>
      <c r="B9" s="34" t="s">
        <v>82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</row>
    <row r="10" spans="1:21" ht="13.5" customHeight="1" thickBot="1" x14ac:dyDescent="0.4">
      <c r="A10" s="54" t="s">
        <v>65</v>
      </c>
      <c r="B10" s="34" t="s">
        <v>82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</row>
    <row r="11" spans="1:21" ht="15" thickBot="1" x14ac:dyDescent="0.4">
      <c r="A11" s="54" t="s">
        <v>54</v>
      </c>
      <c r="B11" s="34" t="s">
        <v>82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</row>
    <row r="12" spans="1:21" ht="15" thickBot="1" x14ac:dyDescent="0.4">
      <c r="A12" s="54" t="s">
        <v>56</v>
      </c>
      <c r="B12" s="34" t="s">
        <v>83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</row>
    <row r="13" spans="1:21" ht="15" thickBot="1" x14ac:dyDescent="0.4">
      <c r="A13" s="54" t="s">
        <v>4</v>
      </c>
      <c r="B13" s="34" t="s">
        <v>82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</row>
    <row r="14" spans="1:21" ht="15" thickBot="1" x14ac:dyDescent="0.4">
      <c r="A14" s="54" t="s">
        <v>57</v>
      </c>
      <c r="B14" s="34" t="s">
        <v>82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</row>
    <row r="15" spans="1:21" ht="15" thickBot="1" x14ac:dyDescent="0.4">
      <c r="A15" s="54" t="s">
        <v>55</v>
      </c>
      <c r="B15" s="34" t="s">
        <v>82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</row>
    <row r="16" spans="1:21" ht="15" thickBot="1" x14ac:dyDescent="0.4">
      <c r="A16" s="54" t="s">
        <v>6</v>
      </c>
      <c r="B16" s="34" t="s">
        <v>82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</row>
    <row r="17" spans="1:21" ht="15" thickBot="1" x14ac:dyDescent="0.4">
      <c r="A17" s="54" t="s">
        <v>7</v>
      </c>
      <c r="B17" s="34" t="s">
        <v>82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</row>
    <row r="18" spans="1:21" ht="15" thickBot="1" x14ac:dyDescent="0.4">
      <c r="A18" s="54" t="s">
        <v>72</v>
      </c>
      <c r="B18" s="34" t="s">
        <v>82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</row>
    <row r="19" spans="1:21" ht="15" thickBot="1" x14ac:dyDescent="0.4">
      <c r="A19" s="54" t="s">
        <v>71</v>
      </c>
      <c r="B19" s="34" t="s">
        <v>82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</row>
    <row r="20" spans="1:21" ht="15" thickBot="1" x14ac:dyDescent="0.4">
      <c r="A20" s="54" t="s">
        <v>70</v>
      </c>
      <c r="B20" s="34" t="s">
        <v>82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</row>
    <row r="21" spans="1:21" ht="15" thickBot="1" x14ac:dyDescent="0.4">
      <c r="A21" s="54" t="s">
        <v>8</v>
      </c>
      <c r="B21" s="34" t="s">
        <v>82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</row>
    <row r="22" spans="1:21" ht="15" thickBot="1" x14ac:dyDescent="0.4">
      <c r="A22" s="54" t="s">
        <v>68</v>
      </c>
      <c r="B22" s="34" t="s">
        <v>82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</row>
    <row r="23" spans="1:21" ht="15" thickBot="1" x14ac:dyDescent="0.4">
      <c r="A23" s="54" t="s">
        <v>69</v>
      </c>
      <c r="B23" s="34" t="s">
        <v>82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</row>
    <row r="24" spans="1:21" ht="15" thickBot="1" x14ac:dyDescent="0.4">
      <c r="A24" s="54" t="s">
        <v>9</v>
      </c>
      <c r="B24" s="34" t="s">
        <v>82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</row>
    <row r="25" spans="1:21" ht="15" thickBot="1" x14ac:dyDescent="0.4">
      <c r="A25" s="54" t="s">
        <v>10</v>
      </c>
      <c r="B25" s="34" t="s">
        <v>82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</row>
    <row r="26" spans="1:21" ht="15" thickBot="1" x14ac:dyDescent="0.4">
      <c r="A26" s="54" t="s">
        <v>11</v>
      </c>
      <c r="B26" s="34" t="s">
        <v>82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</row>
    <row r="27" spans="1:21" ht="15" thickBot="1" x14ac:dyDescent="0.4">
      <c r="A27" s="54" t="s">
        <v>73</v>
      </c>
      <c r="B27" s="34" t="s">
        <v>82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</row>
    <row r="28" spans="1:21" ht="15" thickBot="1" x14ac:dyDescent="0.4">
      <c r="A28" s="54" t="s">
        <v>58</v>
      </c>
      <c r="B28" s="34" t="s">
        <v>82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</row>
    <row r="29" spans="1:21" ht="15" thickBot="1" x14ac:dyDescent="0.4">
      <c r="A29" s="54" t="s">
        <v>59</v>
      </c>
      <c r="B29" s="34" t="s">
        <v>82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</row>
    <row r="30" spans="1:21" ht="15" thickBot="1" x14ac:dyDescent="0.4">
      <c r="A30" s="54" t="s">
        <v>46</v>
      </c>
      <c r="B30" s="34" t="s">
        <v>82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</row>
    <row r="31" spans="1:21" ht="15" thickBot="1" x14ac:dyDescent="0.4">
      <c r="A31" s="54" t="s">
        <v>60</v>
      </c>
      <c r="B31" s="34" t="s">
        <v>82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</row>
    <row r="32" spans="1:21" ht="15" thickBot="1" x14ac:dyDescent="0.4">
      <c r="A32" s="54" t="s">
        <v>61</v>
      </c>
      <c r="B32" s="34" t="s">
        <v>82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</row>
    <row r="33" spans="1:21" ht="15" thickBot="1" x14ac:dyDescent="0.4">
      <c r="A33" s="54" t="s">
        <v>62</v>
      </c>
      <c r="B33" s="34" t="s">
        <v>82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</row>
    <row r="34" spans="1:21" ht="15" thickBot="1" x14ac:dyDescent="0.4">
      <c r="A34" s="54" t="s">
        <v>47</v>
      </c>
      <c r="B34" s="34" t="s">
        <v>82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</row>
    <row r="35" spans="1:21" ht="15" thickBot="1" x14ac:dyDescent="0.4">
      <c r="A35" s="54" t="s">
        <v>48</v>
      </c>
      <c r="B35" s="34" t="s">
        <v>82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</row>
    <row r="36" spans="1:21" ht="15" thickBot="1" x14ac:dyDescent="0.4">
      <c r="A36" s="54" t="s">
        <v>66</v>
      </c>
      <c r="B36" s="34" t="s">
        <v>82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</row>
    <row r="37" spans="1:21" ht="15" thickBot="1" x14ac:dyDescent="0.4">
      <c r="A37" s="54" t="s">
        <v>63</v>
      </c>
      <c r="B37" s="34" t="s">
        <v>82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</row>
    <row r="38" spans="1:21" ht="15" thickBot="1" x14ac:dyDescent="0.4">
      <c r="A38" s="54" t="s">
        <v>64</v>
      </c>
      <c r="B38" s="34" t="s">
        <v>82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</row>
    <row r="39" spans="1:21" ht="15" thickBot="1" x14ac:dyDescent="0.4">
      <c r="A39" s="54" t="s">
        <v>67</v>
      </c>
      <c r="B39" s="34" t="s">
        <v>82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</row>
    <row r="40" spans="1:21" ht="15" thickBot="1" x14ac:dyDescent="0.4">
      <c r="A40" s="54" t="s">
        <v>94</v>
      </c>
      <c r="B40" s="34" t="s">
        <v>82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</row>
    <row r="41" spans="1:21" ht="15" thickBot="1" x14ac:dyDescent="0.4">
      <c r="A41" s="54" t="s">
        <v>50</v>
      </c>
      <c r="B41" s="34" t="s">
        <v>82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</row>
    <row r="42" spans="1:21" ht="15" thickBot="1" x14ac:dyDescent="0.4">
      <c r="A42" s="54" t="s">
        <v>45</v>
      </c>
      <c r="B42" s="34" t="s">
        <v>84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</row>
    <row r="43" spans="1:21" ht="15" thickBot="1" x14ac:dyDescent="0.4">
      <c r="A43" s="54" t="s">
        <v>44</v>
      </c>
      <c r="B43" s="34" t="s">
        <v>84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</row>
    <row r="44" spans="1:21" ht="15" thickBot="1" x14ac:dyDescent="0.4">
      <c r="A44" s="54" t="s">
        <v>13</v>
      </c>
      <c r="B44" s="34" t="s">
        <v>82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</row>
    <row r="45" spans="1:21" ht="15" thickBot="1" x14ac:dyDescent="0.4">
      <c r="A45" s="54" t="s">
        <v>14</v>
      </c>
      <c r="B45" s="34" t="s">
        <v>82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</row>
    <row r="46" spans="1:21" ht="15" thickBot="1" x14ac:dyDescent="0.4">
      <c r="A46" s="54" t="s">
        <v>74</v>
      </c>
      <c r="B46" s="34" t="s">
        <v>82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</row>
    <row r="47" spans="1:21" ht="15" thickBot="1" x14ac:dyDescent="0.4">
      <c r="A47" s="54" t="s">
        <v>21</v>
      </c>
      <c r="B47" s="34" t="s">
        <v>82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</row>
    <row r="48" spans="1:21" x14ac:dyDescent="0.35">
      <c r="A48" s="21" t="s">
        <v>81</v>
      </c>
      <c r="B48" s="2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9"/>
      <c r="Q48" s="42"/>
      <c r="R48" s="42"/>
      <c r="S48" s="42"/>
      <c r="T48" s="42"/>
    </row>
    <row r="49" spans="1:20" x14ac:dyDescent="0.35">
      <c r="A49" s="23" t="s">
        <v>85</v>
      </c>
      <c r="B49" s="23"/>
      <c r="C49" s="55">
        <f>SUM(C9:U47)</f>
        <v>0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9"/>
      <c r="Q49" s="42"/>
      <c r="R49" s="42"/>
      <c r="S49" s="42"/>
      <c r="T49" s="42"/>
    </row>
    <row r="50" spans="1:20" x14ac:dyDescent="0.35">
      <c r="A50" s="22" t="s">
        <v>154</v>
      </c>
      <c r="B50" s="2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9"/>
      <c r="Q50" s="42"/>
      <c r="R50" s="42"/>
      <c r="S50" s="42"/>
      <c r="T50" s="42"/>
    </row>
    <row r="51" spans="1:20" x14ac:dyDescent="0.3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x14ac:dyDescent="0.35">
      <c r="A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</row>
  </sheetData>
  <mergeCells count="4">
    <mergeCell ref="A3:D3"/>
    <mergeCell ref="A2:I2"/>
    <mergeCell ref="A4:A8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7"/>
  <sheetViews>
    <sheetView tabSelected="1" workbookViewId="0">
      <selection activeCell="J9" sqref="J9"/>
    </sheetView>
  </sheetViews>
  <sheetFormatPr defaultColWidth="8.90625" defaultRowHeight="14.5" x14ac:dyDescent="0.35"/>
  <cols>
    <col min="3" max="3" width="39.08984375" customWidth="1"/>
    <col min="4" max="4" width="24.453125" style="10" customWidth="1"/>
  </cols>
  <sheetData>
    <row r="1" spans="2:5" ht="30.9" customHeight="1" x14ac:dyDescent="0.35">
      <c r="B1" s="113" t="s">
        <v>141</v>
      </c>
      <c r="C1" s="113"/>
      <c r="D1" s="113"/>
    </row>
    <row r="3" spans="2:5" ht="15.5" x14ac:dyDescent="0.35">
      <c r="B3" s="112" t="s">
        <v>136</v>
      </c>
      <c r="C3" s="112"/>
      <c r="D3" s="112"/>
      <c r="E3" s="112"/>
    </row>
    <row r="4" spans="2:5" x14ac:dyDescent="0.35">
      <c r="B4" s="45" t="s">
        <v>137</v>
      </c>
    </row>
    <row r="5" spans="2:5" ht="15" thickBot="1" x14ac:dyDescent="0.4">
      <c r="B5" s="59"/>
    </row>
    <row r="6" spans="2:5" x14ac:dyDescent="0.35">
      <c r="B6" s="104" t="s">
        <v>123</v>
      </c>
      <c r="C6" s="105"/>
      <c r="D6" s="106"/>
    </row>
    <row r="7" spans="2:5" ht="15" thickBot="1" x14ac:dyDescent="0.4">
      <c r="B7" s="107"/>
      <c r="C7" s="108"/>
      <c r="D7" s="109"/>
    </row>
    <row r="8" spans="2:5" ht="15" thickBot="1" x14ac:dyDescent="0.4">
      <c r="B8" s="1" t="s">
        <v>1</v>
      </c>
      <c r="C8" s="2" t="s">
        <v>2</v>
      </c>
      <c r="D8" s="31" t="s">
        <v>96</v>
      </c>
    </row>
    <row r="9" spans="2:5" ht="30" customHeight="1" x14ac:dyDescent="0.35">
      <c r="B9" s="36">
        <v>1</v>
      </c>
      <c r="C9" s="37" t="s">
        <v>122</v>
      </c>
      <c r="D9" s="38">
        <f>'A-Call-outs'!E15</f>
        <v>0</v>
      </c>
    </row>
    <row r="10" spans="2:5" ht="30" customHeight="1" x14ac:dyDescent="0.35">
      <c r="B10" s="3">
        <v>2</v>
      </c>
      <c r="C10" s="8" t="s">
        <v>97</v>
      </c>
      <c r="D10" s="39">
        <f>'B-Spare Parts Frequent'!B35</f>
        <v>0</v>
      </c>
    </row>
    <row r="11" spans="2:5" ht="30" customHeight="1" thickBot="1" x14ac:dyDescent="0.4">
      <c r="B11" s="3">
        <v>3</v>
      </c>
      <c r="C11" s="8" t="s">
        <v>124</v>
      </c>
      <c r="D11" s="41">
        <f>'C-Spare Parts Non Frequent'!C49*0.15</f>
        <v>0</v>
      </c>
    </row>
    <row r="12" spans="2:5" ht="30" customHeight="1" thickBot="1" x14ac:dyDescent="0.4">
      <c r="B12" s="110" t="s">
        <v>20</v>
      </c>
      <c r="C12" s="111"/>
      <c r="D12" s="40">
        <f>SUM(D9:D11)</f>
        <v>0</v>
      </c>
    </row>
    <row r="13" spans="2:5" ht="30" customHeight="1" x14ac:dyDescent="0.35"/>
    <row r="15" spans="2:5" x14ac:dyDescent="0.35">
      <c r="B15" s="71"/>
    </row>
    <row r="17" spans="2:3" x14ac:dyDescent="0.35">
      <c r="B17" s="44"/>
      <c r="C17" s="44"/>
    </row>
  </sheetData>
  <mergeCells count="4">
    <mergeCell ref="B6:D7"/>
    <mergeCell ref="B12:C12"/>
    <mergeCell ref="B3:E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A-Call-outs</vt:lpstr>
      <vt:lpstr>B-Spare Parts Frequent</vt:lpstr>
      <vt:lpstr>C-Spare Parts Non Frequent</vt:lpstr>
      <vt:lpstr>D-Totals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2024-05-30T08:58:13Z</dcterms:modified>
</cp:coreProperties>
</file>